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6 Spreadsheets/2026-206 HOME RD/"/>
    </mc:Choice>
  </mc:AlternateContent>
  <xr:revisionPtr revIDLastSave="0" documentId="8_{F2D541DC-FB9B-470F-8031-E9ABAC7ECC28}" xr6:coauthVersionLast="47" xr6:coauthVersionMax="47" xr10:uidLastSave="{00000000-0000-0000-0000-000000000000}"/>
  <bookViews>
    <workbookView xWindow="28680" yWindow="-120" windowWidth="29040" windowHeight="15720" xr2:uid="{69F7F325-B446-452B-9E7F-55303A77BCEA}"/>
  </bookViews>
  <sheets>
    <sheet name="enter scores" sheetId="1" r:id="rId1"/>
  </sheets>
  <definedNames>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0" i="1" l="1"/>
  <c r="K48" i="1"/>
  <c r="K45" i="1"/>
  <c r="K44" i="1"/>
  <c r="K42" i="1"/>
  <c r="J42" i="1"/>
  <c r="I42" i="1"/>
  <c r="H42" i="1"/>
  <c r="G42" i="1"/>
  <c r="F42" i="1"/>
  <c r="E42" i="1"/>
  <c r="D42" i="1"/>
  <c r="C42" i="1"/>
  <c r="K41" i="1"/>
  <c r="K40" i="1"/>
  <c r="K39" i="1"/>
  <c r="K38" i="1"/>
  <c r="K37" i="1"/>
  <c r="K36" i="1"/>
  <c r="K35" i="1"/>
  <c r="K34" i="1"/>
  <c r="K33" i="1"/>
  <c r="K32" i="1"/>
  <c r="K31" i="1"/>
  <c r="K30" i="1"/>
  <c r="K29" i="1"/>
  <c r="K28" i="1"/>
  <c r="K27" i="1"/>
  <c r="K26" i="1"/>
  <c r="K25" i="1"/>
  <c r="K24" i="1"/>
  <c r="K23" i="1"/>
  <c r="K22" i="1"/>
  <c r="K21" i="1"/>
  <c r="K20" i="1"/>
  <c r="K19" i="1"/>
  <c r="K18" i="1"/>
  <c r="K17" i="1"/>
  <c r="K16" i="1"/>
  <c r="K15" i="1"/>
  <c r="K14" i="1"/>
  <c r="K13" i="1"/>
  <c r="K12" i="1"/>
  <c r="K11" i="1"/>
  <c r="K10" i="1"/>
  <c r="K9" i="1"/>
  <c r="K8" i="1"/>
  <c r="J6" i="1"/>
  <c r="I6" i="1"/>
  <c r="H6" i="1"/>
  <c r="G6" i="1"/>
  <c r="F6" i="1"/>
  <c r="E6" i="1"/>
  <c r="D6" i="1"/>
  <c r="C6" i="1"/>
  <c r="K6" i="1" s="1"/>
  <c r="K5" i="1"/>
  <c r="K4" i="1"/>
</calcChain>
</file>

<file path=xl/sharedStrings.xml><?xml version="1.0" encoding="utf-8"?>
<sst xmlns="http://schemas.openxmlformats.org/spreadsheetml/2006/main" count="384" uniqueCount="75">
  <si>
    <t>HOME RFA Scoring Items</t>
  </si>
  <si>
    <t>Contributor/ Reporter</t>
  </si>
  <si>
    <t>2026-337SH</t>
  </si>
  <si>
    <t>2026-338SH</t>
  </si>
  <si>
    <t>2026-339SH</t>
  </si>
  <si>
    <t>2026-340SH</t>
  </si>
  <si>
    <t>2026-341SH</t>
  </si>
  <si>
    <t>2026-342SH</t>
  </si>
  <si>
    <t>2026-343SH</t>
  </si>
  <si>
    <t>2026-344SH</t>
  </si>
  <si>
    <t>COUNT</t>
  </si>
  <si>
    <t>Development Name</t>
  </si>
  <si>
    <t>Serenity at Holly Park</t>
  </si>
  <si>
    <t>Serenity at Arcadia</t>
  </si>
  <si>
    <t>Solara at Lake City</t>
  </si>
  <si>
    <t>Tranquility at Chipley</t>
  </si>
  <si>
    <t>Sandcastle Way</t>
  </si>
  <si>
    <t>Tranquility at DeFuniak Springs</t>
  </si>
  <si>
    <t>Solara at Defuniak, North</t>
  </si>
  <si>
    <t>Solara at Defuniak</t>
  </si>
  <si>
    <t>Point Items</t>
  </si>
  <si>
    <t>Bookmarking Attachments prior to submission (Section Three) (5 points)</t>
  </si>
  <si>
    <t>Reeves</t>
  </si>
  <si>
    <t>3.c.(2) Submission of Principals for Applicant and Developer(s) Disclosure Form that is stamped “Received” by the Corporation at least 14 Calendar Days prior to the Application Deadline AND stamped “Approved” prior to the Application Deadline (5 points)</t>
  </si>
  <si>
    <t>Mandy</t>
  </si>
  <si>
    <t>Total Points (maximum of 10)</t>
  </si>
  <si>
    <t>Eligibility Items</t>
  </si>
  <si>
    <t>Submission Requirements Met (Section Three A)</t>
  </si>
  <si>
    <t>Y</t>
  </si>
  <si>
    <t>2. Demographic Commitment selected</t>
  </si>
  <si>
    <t>3.a.(1) Name of Applicant provided</t>
  </si>
  <si>
    <t>3.a.(2) Evidence Applicant is a legally formed entity  qualified to do business in the state of Florida as of the Application Deadline provided</t>
  </si>
  <si>
    <t>3.b.(1) Name of Each Developer provided</t>
  </si>
  <si>
    <t>3.b.(2) Evidence that each Developer entity is a legally formed entity  qualified to do business in the state of Florida as of the Application Deadline provided</t>
  </si>
  <si>
    <t>3.b.(4) Prior General Contractor experience requirement met</t>
  </si>
  <si>
    <t>3.c.(1) Principals for Applicant and Developer(s) Disclosure Form provided and meets requirements</t>
  </si>
  <si>
    <t>3.d.(1) Management Company information provided</t>
  </si>
  <si>
    <t>3.d.(2)  Prior Management Company Experience requirement met</t>
  </si>
  <si>
    <t>3.e.(1) Authorized Principal Representative provided and requirements met</t>
  </si>
  <si>
    <t>4.a. Name of Proposed Development provided</t>
  </si>
  <si>
    <t>4.c.(2) Development Type provided</t>
  </si>
  <si>
    <t>4.d. Unit Characteristic Chart reflecting the breakdown of number of units associated with each Development Type and ESS/Non-ESS provided</t>
  </si>
  <si>
    <t>4.e. Question whether construction has commenced answered</t>
  </si>
  <si>
    <t>5.a. County identified</t>
  </si>
  <si>
    <t>5.b. Address of Development Site provided</t>
  </si>
  <si>
    <t>5.c. Question whether a Scattered Sites Development answered</t>
  </si>
  <si>
    <t>5.d.  Development Location point, and if Scattered Sites, Latitude and longitude coordinates for each site provided</t>
  </si>
  <si>
    <t>6.a. Total Number of Units provided and within limits</t>
  </si>
  <si>
    <t>6.d. Unit Mix provided and meets requirements</t>
  </si>
  <si>
    <t>6.e. Number of residential buildings provided</t>
  </si>
  <si>
    <t>7.a. Evidence of Site Control provided</t>
  </si>
  <si>
    <t>8.d.  Green Building Certification selected</t>
  </si>
  <si>
    <t>9. Minimum Resident Programs selected</t>
  </si>
  <si>
    <t>10.a.(1) Applicant’s HOME Funding Request Amount provided</t>
  </si>
  <si>
    <t>David Woodward</t>
  </si>
  <si>
    <t>10.a.(2) Applicant’s HOME Subsidy Calculation Chart provided</t>
  </si>
  <si>
    <t>10.c. Development Cost Pro Forma provided reflecting that sources equal or exceed uses</t>
  </si>
  <si>
    <t>11.a.  Units occupied question answered</t>
  </si>
  <si>
    <t>11.c. Uniform Relocation Act questions answered</t>
  </si>
  <si>
    <t>C.  Applicant Certification and Acknowledgement signed by Authorized Principal Representative</t>
  </si>
  <si>
    <t>Verification of no prior acceptance to an invitation to enter credit underwriting for the same Development (Section Five, A.1.)</t>
  </si>
  <si>
    <t>Liz T</t>
  </si>
  <si>
    <t>Verification of no recent de-obligations (Section Five, A.1.)</t>
  </si>
  <si>
    <t>Financial Arrearage Requirement met (Section Five, A)</t>
  </si>
  <si>
    <t>Kenny</t>
  </si>
  <si>
    <t>All Eligibility Requirements Met?</t>
  </si>
  <si>
    <t>Tie-Breakers</t>
  </si>
  <si>
    <t>3.b.(3)(b) Qualifies for the HOME Funding Experience Preference?</t>
  </si>
  <si>
    <t>3.b.(3)(a) Qualifies for the Previous Affordable Housing Experience Funding Preference?</t>
  </si>
  <si>
    <t>Eligible HOME Request as % of Maximum (Section Five, B.1.c.)</t>
  </si>
  <si>
    <t>Eligible Match as % of HOME request amount (Section Five, B.1.d.)</t>
  </si>
  <si>
    <t>Qualifies for Florida Job Creation Preference (Item 2 of Exhibit C)</t>
  </si>
  <si>
    <t>Goal</t>
  </si>
  <si>
    <t>3.a.(4) Qualifies as a CHDO Applicant?</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</si>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</sst>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b/>
      <sz val="10"/>
      <color rgb="FF000000"/>
      <name val="Calibri"/>
      <family val="2"/>
      <scheme val="minor"/>
    </font>
    <font>
      <b/>
      <sz val="10"/>
      <color theme="1"/>
      <name val="Calibri"/>
      <family val="2"/>
      <scheme val="minor"/>
    </font>
    <font>
      <b/>
      <sz val="10"/>
      <color indexed="8"/>
      <name val="Calibri"/>
      <family val="2"/>
      <scheme val="minor"/>
    </font>
    <font>
      <b/>
      <sz val="10"/>
      <name val="Calibri"/>
      <family val="2"/>
      <scheme val="minor"/>
    </font>
    <font>
      <sz val="10"/>
      <name val="Calibri"/>
      <family val="2"/>
      <scheme val="minor"/>
    </font>
    <font>
      <sz val="10"/>
      <color rgb="FF0000FF"/>
      <name val="Calibri"/>
      <family val="2"/>
      <scheme val="minor"/>
    </font>
    <font>
      <sz val="10"/>
      <name val="Calibri"/>
      <family val="2"/>
    </font>
    <font>
      <sz val="10"/>
      <color rgb="FF000000"/>
      <name val="Calibri"/>
      <family val="2"/>
      <scheme val="minor"/>
    </font>
    <font>
      <b/>
      <sz val="10"/>
      <name val="Calibri"/>
      <family val="2"/>
    </font>
    <font>
      <sz val="10"/>
      <name val="Arial"/>
      <family val="2"/>
    </font>
    <font>
      <b/>
      <sz val="10"/>
      <color rgb="FF0000FF"/>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lightUp"/>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s>
  <cellStyleXfs count="3">
    <xf numFmtId="0" fontId="0" fillId="0" borderId="0"/>
    <xf numFmtId="9" fontId="10" fillId="0" borderId="0" applyFont="0" applyFill="0" applyBorder="0" applyAlignment="0" applyProtection="0"/>
    <xf numFmtId="0" fontId="10" fillId="0" borderId="0"/>
  </cellStyleXfs>
  <cellXfs count="49">
    <xf numFmtId="0" fontId="0" fillId="0" borderId="0" xfId="0"/>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4" fillId="0" borderId="2" xfId="0" applyFont="1" applyBorder="1" applyAlignment="1">
      <alignment horizontal="center" vertical="center"/>
    </xf>
    <xf numFmtId="0" fontId="5" fillId="0" borderId="0" xfId="0" applyFont="1" applyAlignment="1">
      <alignment horizontal="center" vertical="center"/>
    </xf>
    <xf numFmtId="0" fontId="1" fillId="0" borderId="1" xfId="0" applyFont="1" applyBorder="1" applyAlignment="1">
      <alignment horizontal="center" vertical="center" wrapText="1"/>
    </xf>
    <xf numFmtId="0" fontId="4" fillId="0" borderId="3" xfId="0" applyFont="1" applyBorder="1" applyAlignment="1">
      <alignment horizontal="center" vertical="center"/>
    </xf>
    <xf numFmtId="0" fontId="4" fillId="0" borderId="0" xfId="0" applyFont="1" applyAlignment="1">
      <alignment horizontal="center" vertical="center"/>
    </xf>
    <xf numFmtId="0" fontId="4" fillId="2" borderId="4" xfId="0" applyFont="1" applyFill="1" applyBorder="1" applyAlignment="1">
      <alignment horizontal="left" vertical="center" wrapText="1"/>
    </xf>
    <xf numFmtId="0" fontId="5" fillId="2" borderId="4" xfId="0" applyFont="1" applyFill="1" applyBorder="1" applyAlignment="1">
      <alignment horizontal="center" vertical="center"/>
    </xf>
    <xf numFmtId="0" fontId="6" fillId="2" borderId="4"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7" fillId="0" borderId="6" xfId="0" applyFont="1" applyBorder="1" applyAlignment="1">
      <alignment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xf>
    <xf numFmtId="0" fontId="5" fillId="0" borderId="5" xfId="0" applyFont="1" applyBorder="1" applyAlignment="1">
      <alignment horizontal="center" vertical="center"/>
    </xf>
    <xf numFmtId="0" fontId="8" fillId="0" borderId="3" xfId="0" applyFont="1" applyBorder="1" applyAlignment="1">
      <alignment horizontal="center"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11" fillId="0" borderId="1" xfId="2" applyFont="1" applyBorder="1" applyAlignment="1">
      <alignment horizontal="center" vertical="center"/>
    </xf>
    <xf numFmtId="0" fontId="5" fillId="0" borderId="1" xfId="0" applyFont="1" applyBorder="1" applyAlignment="1">
      <alignment horizontal="left" vertical="center" wrapText="1"/>
    </xf>
    <xf numFmtId="0" fontId="8" fillId="0" borderId="2" xfId="0" applyFont="1" applyBorder="1" applyAlignment="1">
      <alignment horizontal="center" vertical="center" wrapText="1"/>
    </xf>
    <xf numFmtId="0" fontId="6" fillId="0" borderId="5" xfId="0" applyFont="1" applyBorder="1" applyAlignment="1">
      <alignment horizontal="center" vertical="center"/>
    </xf>
    <xf numFmtId="0" fontId="5" fillId="0" borderId="1" xfId="0" applyFont="1" applyBorder="1" applyAlignment="1">
      <alignment horizontal="center" vertical="center"/>
    </xf>
    <xf numFmtId="0" fontId="8" fillId="0" borderId="3" xfId="0" applyFont="1" applyBorder="1" applyAlignment="1">
      <alignment horizontal="center" vertical="center" wrapText="1"/>
    </xf>
    <xf numFmtId="0" fontId="5" fillId="0" borderId="1" xfId="0" applyFont="1" applyBorder="1" applyAlignment="1">
      <alignment vertical="center" wrapText="1"/>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3" xfId="0" applyFont="1" applyBorder="1" applyAlignment="1">
      <alignment horizontal="left" vertical="center" wrapText="1"/>
    </xf>
    <xf numFmtId="10" fontId="6" fillId="0" borderId="5" xfId="1" applyNumberFormat="1" applyFont="1" applyFill="1" applyBorder="1" applyAlignment="1">
      <alignment horizontal="center" vertical="center"/>
    </xf>
    <xf numFmtId="0" fontId="5" fillId="3" borderId="1" xfId="0" applyFont="1" applyFill="1" applyBorder="1" applyAlignment="1">
      <alignment horizontal="center" vertical="center"/>
    </xf>
    <xf numFmtId="0" fontId="8" fillId="0" borderId="1" xfId="0" applyFont="1" applyBorder="1" applyAlignment="1">
      <alignment horizontal="left" vertical="center" wrapText="1"/>
    </xf>
    <xf numFmtId="0" fontId="6" fillId="2" borderId="10" xfId="0" applyFont="1" applyFill="1" applyBorder="1" applyAlignment="1" applyProtection="1">
      <alignment horizontal="center" vertical="center" wrapText="1"/>
      <protection locked="0"/>
    </xf>
    <xf numFmtId="0" fontId="5" fillId="2" borderId="3" xfId="0" applyFont="1" applyFill="1" applyBorder="1" applyAlignment="1">
      <alignment vertical="center"/>
    </xf>
    <xf numFmtId="0" fontId="5" fillId="0" borderId="9" xfId="0" applyFont="1" applyBorder="1" applyAlignment="1">
      <alignment horizontal="center" vertical="center" wrapText="1"/>
    </xf>
    <xf numFmtId="0" fontId="6" fillId="0" borderId="9" xfId="0" applyFont="1" applyBorder="1" applyAlignment="1">
      <alignment horizontal="center" vertical="center"/>
    </xf>
    <xf numFmtId="0" fontId="5" fillId="0" borderId="0" xfId="0" applyFont="1" applyAlignment="1">
      <alignment horizontal="left" vertical="center" wrapText="1"/>
    </xf>
  </cellXfs>
  <cellStyles count="3">
    <cellStyle name="Normal" xfId="0" builtinId="0"/>
    <cellStyle name="Normal 2" xfId="2" xr:uid="{AE9BF913-549E-4445-9CDA-99B6843D76CE}"/>
    <cellStyle name="Percent" xfId="1" builtinId="5"/>
  </cellStyles>
  <dxfs count="8">
    <dxf>
      <fill>
        <patternFill>
          <bgColor rgb="FFCCECFF"/>
        </patternFill>
      </fill>
    </dxf>
    <dxf>
      <fill>
        <patternFill>
          <bgColor rgb="FFFFCCFF"/>
        </patternFill>
      </fill>
    </dxf>
    <dxf>
      <fill>
        <patternFill>
          <bgColor rgb="FFFFCCFF"/>
        </patternFill>
      </fill>
    </dxf>
    <dxf>
      <fill>
        <patternFill>
          <bgColor rgb="FFCCECFF"/>
        </patternFill>
      </fill>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606FF-F269-4760-8EBD-EF0EFF5BE76C}">
  <dimension ref="A1:K50"/>
  <sheetViews>
    <sheetView tabSelected="1" zoomScale="110" zoomScaleNormal="110" zoomScaleSheetLayoutView="80" workbookViewId="0">
      <pane xSplit="2" ySplit="2" topLeftCell="C3" activePane="bottomRight" state="frozen"/>
      <selection pane="topRight" activeCell="E1" sqref="E1"/>
      <selection pane="bottomLeft" activeCell="A3" sqref="A3"/>
      <selection pane="bottomRight" activeCell="F10" sqref="F10"/>
    </sheetView>
  </sheetViews>
  <sheetFormatPr defaultColWidth="8.85546875" defaultRowHeight="12.75" x14ac:dyDescent="0.2"/>
  <cols>
    <col min="1" max="1" width="37.42578125" style="48" customWidth="1"/>
    <col min="2" max="2" width="11.140625" style="6" customWidth="1"/>
    <col min="3" max="8" width="10.85546875" style="6" customWidth="1"/>
    <col min="9" max="9" width="10.5703125" style="6" customWidth="1"/>
    <col min="10" max="10" width="10.85546875" style="6" customWidth="1"/>
    <col min="11" max="16384" width="8.85546875" style="6"/>
  </cols>
  <sheetData>
    <row r="1" spans="1:11" ht="13.7" customHeight="1" x14ac:dyDescent="0.2">
      <c r="A1" s="1" t="s">
        <v>0</v>
      </c>
      <c r="B1" s="2" t="s">
        <v>1</v>
      </c>
      <c r="C1" s="3" t="s">
        <v>2</v>
      </c>
      <c r="D1" s="3" t="s">
        <v>3</v>
      </c>
      <c r="E1" s="3" t="s">
        <v>4</v>
      </c>
      <c r="F1" s="3" t="s">
        <v>5</v>
      </c>
      <c r="G1" s="3" t="s">
        <v>6</v>
      </c>
      <c r="H1" s="3" t="s">
        <v>7</v>
      </c>
      <c r="I1" s="4" t="s">
        <v>8</v>
      </c>
      <c r="J1" s="3" t="s">
        <v>9</v>
      </c>
      <c r="K1" s="5" t="s">
        <v>10</v>
      </c>
    </row>
    <row r="2" spans="1:11" s="9" customFormat="1" ht="51" customHeight="1" x14ac:dyDescent="0.2">
      <c r="A2" s="7" t="s">
        <v>11</v>
      </c>
      <c r="B2" s="2"/>
      <c r="C2" s="3" t="s">
        <v>12</v>
      </c>
      <c r="D2" s="3" t="s">
        <v>13</v>
      </c>
      <c r="E2" s="3" t="s">
        <v>14</v>
      </c>
      <c r="F2" s="3" t="s">
        <v>15</v>
      </c>
      <c r="G2" s="3" t="s">
        <v>16</v>
      </c>
      <c r="H2" s="3" t="s">
        <v>17</v>
      </c>
      <c r="I2" s="4" t="s">
        <v>18</v>
      </c>
      <c r="J2" s="3" t="s">
        <v>19</v>
      </c>
      <c r="K2" s="8"/>
    </row>
    <row r="3" spans="1:11" s="9" customFormat="1" x14ac:dyDescent="0.2">
      <c r="A3" s="10" t="s">
        <v>20</v>
      </c>
      <c r="B3" s="11"/>
      <c r="C3" s="12"/>
      <c r="D3" s="12"/>
      <c r="E3" s="12"/>
      <c r="F3" s="12"/>
      <c r="G3" s="12"/>
      <c r="H3" s="12"/>
      <c r="I3" s="12"/>
      <c r="J3" s="12"/>
      <c r="K3" s="13"/>
    </row>
    <row r="4" spans="1:11" ht="25.5" x14ac:dyDescent="0.2">
      <c r="A4" s="14" t="s">
        <v>21</v>
      </c>
      <c r="B4" s="15" t="s">
        <v>22</v>
      </c>
      <c r="C4" s="16">
        <v>5</v>
      </c>
      <c r="D4" s="16">
        <v>5</v>
      </c>
      <c r="E4" s="16">
        <v>5</v>
      </c>
      <c r="F4" s="16">
        <v>5</v>
      </c>
      <c r="G4" s="16">
        <v>5</v>
      </c>
      <c r="H4" s="16">
        <v>5</v>
      </c>
      <c r="I4" s="16">
        <v>5</v>
      </c>
      <c r="J4" s="16">
        <v>5</v>
      </c>
      <c r="K4" s="17">
        <f>COUNTIF(C4:J4,0)</f>
        <v>0</v>
      </c>
    </row>
    <row r="5" spans="1:11" ht="89.25" x14ac:dyDescent="0.2">
      <c r="A5" s="14" t="s">
        <v>23</v>
      </c>
      <c r="B5" s="18" t="s">
        <v>24</v>
      </c>
      <c r="C5" s="16">
        <v>5</v>
      </c>
      <c r="D5" s="16">
        <v>5</v>
      </c>
      <c r="E5" s="16">
        <v>5</v>
      </c>
      <c r="F5" s="16">
        <v>5</v>
      </c>
      <c r="G5" s="16">
        <v>0</v>
      </c>
      <c r="H5" s="16">
        <v>5</v>
      </c>
      <c r="I5" s="16">
        <v>5</v>
      </c>
      <c r="J5" s="16">
        <v>5</v>
      </c>
      <c r="K5" s="17">
        <f>COUNTIF(C5:J5,0)</f>
        <v>1</v>
      </c>
    </row>
    <row r="6" spans="1:11" x14ac:dyDescent="0.2">
      <c r="A6" s="19" t="s">
        <v>25</v>
      </c>
      <c r="B6" s="20"/>
      <c r="C6" s="21">
        <f t="shared" ref="C6:J6" si="0">IF(C5="","",SUM(C4:C5))</f>
        <v>10</v>
      </c>
      <c r="D6" s="21">
        <f t="shared" si="0"/>
        <v>10</v>
      </c>
      <c r="E6" s="21">
        <f t="shared" si="0"/>
        <v>10</v>
      </c>
      <c r="F6" s="21">
        <f t="shared" si="0"/>
        <v>10</v>
      </c>
      <c r="G6" s="21">
        <f t="shared" si="0"/>
        <v>5</v>
      </c>
      <c r="H6" s="21">
        <f t="shared" si="0"/>
        <v>10</v>
      </c>
      <c r="I6" s="21">
        <f t="shared" si="0"/>
        <v>10</v>
      </c>
      <c r="J6" s="21">
        <f t="shared" si="0"/>
        <v>10</v>
      </c>
      <c r="K6" s="17">
        <f>COUNTIF(C6:J6,"&lt;10")</f>
        <v>1</v>
      </c>
    </row>
    <row r="7" spans="1:11" s="9" customFormat="1" x14ac:dyDescent="0.2">
      <c r="A7" s="10" t="s">
        <v>26</v>
      </c>
      <c r="B7" s="11"/>
      <c r="C7" s="12"/>
      <c r="D7" s="12"/>
      <c r="E7" s="12"/>
      <c r="F7" s="12"/>
      <c r="G7" s="12"/>
      <c r="H7" s="12"/>
      <c r="I7" s="12"/>
      <c r="J7" s="12"/>
      <c r="K7" s="13"/>
    </row>
    <row r="8" spans="1:11" ht="25.5" x14ac:dyDescent="0.2">
      <c r="A8" s="22" t="s">
        <v>27</v>
      </c>
      <c r="B8" s="23" t="s">
        <v>22</v>
      </c>
      <c r="C8" s="24" t="s">
        <v>28</v>
      </c>
      <c r="D8" s="24" t="s">
        <v>28</v>
      </c>
      <c r="E8" s="24" t="s">
        <v>28</v>
      </c>
      <c r="F8" s="24" t="s">
        <v>28</v>
      </c>
      <c r="G8" s="24" t="s">
        <v>28</v>
      </c>
      <c r="H8" s="24" t="s">
        <v>28</v>
      </c>
      <c r="I8" s="24" t="s">
        <v>28</v>
      </c>
      <c r="J8" s="24" t="s">
        <v>28</v>
      </c>
      <c r="K8" s="25">
        <f t="shared" ref="K8:K42" si="1">COUNTIF(C8:J8,"N")</f>
        <v>0</v>
      </c>
    </row>
    <row r="9" spans="1:11" x14ac:dyDescent="0.2">
      <c r="A9" s="22" t="s">
        <v>29</v>
      </c>
      <c r="B9" s="26"/>
      <c r="C9" s="24" t="s">
        <v>28</v>
      </c>
      <c r="D9" s="24" t="s">
        <v>28</v>
      </c>
      <c r="E9" s="24" t="s">
        <v>28</v>
      </c>
      <c r="F9" s="24" t="s">
        <v>28</v>
      </c>
      <c r="G9" s="24" t="s">
        <v>28</v>
      </c>
      <c r="H9" s="24" t="s">
        <v>28</v>
      </c>
      <c r="I9" s="24" t="s">
        <v>28</v>
      </c>
      <c r="J9" s="24" t="s">
        <v>28</v>
      </c>
      <c r="K9" s="25">
        <f t="shared" si="1"/>
        <v>0</v>
      </c>
    </row>
    <row r="10" spans="1:11" x14ac:dyDescent="0.2">
      <c r="A10" s="27" t="s">
        <v>30</v>
      </c>
      <c r="B10" s="23" t="s">
        <v>24</v>
      </c>
      <c r="C10" s="24" t="s">
        <v>28</v>
      </c>
      <c r="D10" s="24" t="s">
        <v>28</v>
      </c>
      <c r="E10" s="24" t="s">
        <v>28</v>
      </c>
      <c r="F10" s="24" t="s">
        <v>28</v>
      </c>
      <c r="G10" s="24" t="s">
        <v>28</v>
      </c>
      <c r="H10" s="24" t="s">
        <v>28</v>
      </c>
      <c r="I10" s="24" t="s">
        <v>28</v>
      </c>
      <c r="J10" s="24" t="s">
        <v>28</v>
      </c>
      <c r="K10" s="25">
        <f t="shared" si="1"/>
        <v>0</v>
      </c>
    </row>
    <row r="11" spans="1:11" ht="51" x14ac:dyDescent="0.2">
      <c r="A11" s="27" t="s">
        <v>31</v>
      </c>
      <c r="B11" s="28"/>
      <c r="C11" s="24" t="s">
        <v>28</v>
      </c>
      <c r="D11" s="24" t="s">
        <v>28</v>
      </c>
      <c r="E11" s="24" t="s">
        <v>28</v>
      </c>
      <c r="F11" s="24" t="s">
        <v>28</v>
      </c>
      <c r="G11" s="24" t="s">
        <v>28</v>
      </c>
      <c r="H11" s="24" t="s">
        <v>28</v>
      </c>
      <c r="I11" s="24" t="s">
        <v>28</v>
      </c>
      <c r="J11" s="24" t="s">
        <v>28</v>
      </c>
      <c r="K11" s="25">
        <f t="shared" si="1"/>
        <v>0</v>
      </c>
    </row>
    <row r="12" spans="1:11" x14ac:dyDescent="0.2">
      <c r="A12" s="27" t="s">
        <v>32</v>
      </c>
      <c r="B12" s="28"/>
      <c r="C12" s="24" t="s">
        <v>28</v>
      </c>
      <c r="D12" s="24" t="s">
        <v>28</v>
      </c>
      <c r="E12" s="24" t="s">
        <v>28</v>
      </c>
      <c r="F12" s="24" t="s">
        <v>28</v>
      </c>
      <c r="G12" s="24" t="s">
        <v>28</v>
      </c>
      <c r="H12" s="24" t="s">
        <v>28</v>
      </c>
      <c r="I12" s="24" t="s">
        <v>28</v>
      </c>
      <c r="J12" s="24" t="s">
        <v>28</v>
      </c>
      <c r="K12" s="25">
        <f t="shared" si="1"/>
        <v>0</v>
      </c>
    </row>
    <row r="13" spans="1:11" ht="51" x14ac:dyDescent="0.2">
      <c r="A13" s="27" t="s">
        <v>33</v>
      </c>
      <c r="B13" s="28"/>
      <c r="C13" s="24" t="s">
        <v>28</v>
      </c>
      <c r="D13" s="24" t="s">
        <v>28</v>
      </c>
      <c r="E13" s="24" t="s">
        <v>28</v>
      </c>
      <c r="F13" s="24" t="s">
        <v>28</v>
      </c>
      <c r="G13" s="24" t="s">
        <v>28</v>
      </c>
      <c r="H13" s="24" t="s">
        <v>28</v>
      </c>
      <c r="I13" s="24" t="s">
        <v>28</v>
      </c>
      <c r="J13" s="24" t="s">
        <v>28</v>
      </c>
      <c r="K13" s="25">
        <f t="shared" si="1"/>
        <v>0</v>
      </c>
    </row>
    <row r="14" spans="1:11" ht="25.5" x14ac:dyDescent="0.2">
      <c r="A14" s="27" t="s">
        <v>34</v>
      </c>
      <c r="B14" s="28"/>
      <c r="C14" s="24" t="s">
        <v>28</v>
      </c>
      <c r="D14" s="24" t="s">
        <v>28</v>
      </c>
      <c r="E14" s="24" t="s">
        <v>28</v>
      </c>
      <c r="F14" s="24" t="s">
        <v>28</v>
      </c>
      <c r="G14" s="24" t="s">
        <v>28</v>
      </c>
      <c r="H14" s="24" t="s">
        <v>28</v>
      </c>
      <c r="I14" s="24" t="s">
        <v>28</v>
      </c>
      <c r="J14" s="24" t="s">
        <v>28</v>
      </c>
      <c r="K14" s="25">
        <f t="shared" si="1"/>
        <v>0</v>
      </c>
    </row>
    <row r="15" spans="1:11" ht="38.25" x14ac:dyDescent="0.2">
      <c r="A15" s="27" t="s">
        <v>35</v>
      </c>
      <c r="B15" s="28"/>
      <c r="C15" s="24" t="s">
        <v>28</v>
      </c>
      <c r="D15" s="24" t="s">
        <v>28</v>
      </c>
      <c r="E15" s="24" t="s">
        <v>28</v>
      </c>
      <c r="F15" s="24" t="s">
        <v>28</v>
      </c>
      <c r="G15" s="24" t="s">
        <v>28</v>
      </c>
      <c r="H15" s="24" t="s">
        <v>28</v>
      </c>
      <c r="I15" s="24" t="s">
        <v>28</v>
      </c>
      <c r="J15" s="24" t="s">
        <v>28</v>
      </c>
      <c r="K15" s="25">
        <f t="shared" si="1"/>
        <v>0</v>
      </c>
    </row>
    <row r="16" spans="1:11" ht="25.5" x14ac:dyDescent="0.2">
      <c r="A16" s="27" t="s">
        <v>36</v>
      </c>
      <c r="B16" s="28"/>
      <c r="C16" s="24" t="s">
        <v>28</v>
      </c>
      <c r="D16" s="24" t="s">
        <v>28</v>
      </c>
      <c r="E16" s="24" t="s">
        <v>28</v>
      </c>
      <c r="F16" s="24" t="s">
        <v>28</v>
      </c>
      <c r="G16" s="24" t="s">
        <v>28</v>
      </c>
      <c r="H16" s="24" t="s">
        <v>28</v>
      </c>
      <c r="I16" s="24" t="s">
        <v>28</v>
      </c>
      <c r="J16" s="24" t="s">
        <v>28</v>
      </c>
      <c r="K16" s="25">
        <f t="shared" si="1"/>
        <v>0</v>
      </c>
    </row>
    <row r="17" spans="1:11" ht="25.5" x14ac:dyDescent="0.2">
      <c r="A17" s="27" t="s">
        <v>37</v>
      </c>
      <c r="B17" s="28"/>
      <c r="C17" s="24" t="s">
        <v>28</v>
      </c>
      <c r="D17" s="24" t="s">
        <v>28</v>
      </c>
      <c r="E17" s="24" t="s">
        <v>28</v>
      </c>
      <c r="F17" s="24" t="s">
        <v>28</v>
      </c>
      <c r="G17" s="24" t="s">
        <v>28</v>
      </c>
      <c r="H17" s="24" t="s">
        <v>28</v>
      </c>
      <c r="I17" s="24" t="s">
        <v>28</v>
      </c>
      <c r="J17" s="24" t="s">
        <v>28</v>
      </c>
      <c r="K17" s="25">
        <f t="shared" si="1"/>
        <v>0</v>
      </c>
    </row>
    <row r="18" spans="1:11" ht="25.5" x14ac:dyDescent="0.2">
      <c r="A18" s="27" t="s">
        <v>38</v>
      </c>
      <c r="B18" s="28"/>
      <c r="C18" s="24" t="s">
        <v>28</v>
      </c>
      <c r="D18" s="24" t="s">
        <v>28</v>
      </c>
      <c r="E18" s="24" t="s">
        <v>28</v>
      </c>
      <c r="F18" s="24" t="s">
        <v>28</v>
      </c>
      <c r="G18" s="24" t="s">
        <v>28</v>
      </c>
      <c r="H18" s="24" t="s">
        <v>28</v>
      </c>
      <c r="I18" s="24" t="s">
        <v>28</v>
      </c>
      <c r="J18" s="24" t="s">
        <v>28</v>
      </c>
      <c r="K18" s="25">
        <f t="shared" si="1"/>
        <v>0</v>
      </c>
    </row>
    <row r="19" spans="1:11" x14ac:dyDescent="0.2">
      <c r="A19" s="27" t="s">
        <v>39</v>
      </c>
      <c r="B19" s="23" t="s">
        <v>22</v>
      </c>
      <c r="C19" s="24" t="s">
        <v>28</v>
      </c>
      <c r="D19" s="24" t="s">
        <v>28</v>
      </c>
      <c r="E19" s="24" t="s">
        <v>28</v>
      </c>
      <c r="F19" s="24" t="s">
        <v>28</v>
      </c>
      <c r="G19" s="24" t="s">
        <v>28</v>
      </c>
      <c r="H19" s="24" t="s">
        <v>28</v>
      </c>
      <c r="I19" s="24" t="s">
        <v>28</v>
      </c>
      <c r="J19" s="24" t="s">
        <v>28</v>
      </c>
      <c r="K19" s="25">
        <f t="shared" si="1"/>
        <v>0</v>
      </c>
    </row>
    <row r="20" spans="1:11" x14ac:dyDescent="0.2">
      <c r="A20" s="27" t="s">
        <v>40</v>
      </c>
      <c r="B20" s="28"/>
      <c r="C20" s="24" t="s">
        <v>28</v>
      </c>
      <c r="D20" s="24" t="s">
        <v>28</v>
      </c>
      <c r="E20" s="24" t="s">
        <v>28</v>
      </c>
      <c r="F20" s="24" t="s">
        <v>28</v>
      </c>
      <c r="G20" s="24" t="s">
        <v>28</v>
      </c>
      <c r="H20" s="24" t="s">
        <v>28</v>
      </c>
      <c r="I20" s="24" t="s">
        <v>28</v>
      </c>
      <c r="J20" s="24" t="s">
        <v>28</v>
      </c>
      <c r="K20" s="25">
        <f t="shared" si="1"/>
        <v>0</v>
      </c>
    </row>
    <row r="21" spans="1:11" ht="51" x14ac:dyDescent="0.2">
      <c r="A21" s="27" t="s">
        <v>41</v>
      </c>
      <c r="B21" s="28"/>
      <c r="C21" s="24" t="s">
        <v>28</v>
      </c>
      <c r="D21" s="24" t="s">
        <v>28</v>
      </c>
      <c r="E21" s="24" t="s">
        <v>28</v>
      </c>
      <c r="F21" s="24" t="s">
        <v>28</v>
      </c>
      <c r="G21" s="24" t="s">
        <v>28</v>
      </c>
      <c r="H21" s="24" t="s">
        <v>28</v>
      </c>
      <c r="I21" s="24" t="s">
        <v>28</v>
      </c>
      <c r="J21" s="24" t="s">
        <v>28</v>
      </c>
      <c r="K21" s="25">
        <f t="shared" si="1"/>
        <v>0</v>
      </c>
    </row>
    <row r="22" spans="1:11" ht="25.5" x14ac:dyDescent="0.2">
      <c r="A22" s="27" t="s">
        <v>42</v>
      </c>
      <c r="B22" s="28"/>
      <c r="C22" s="24" t="s">
        <v>28</v>
      </c>
      <c r="D22" s="24" t="s">
        <v>28</v>
      </c>
      <c r="E22" s="24" t="s">
        <v>28</v>
      </c>
      <c r="F22" s="24" t="s">
        <v>28</v>
      </c>
      <c r="G22" s="24" t="s">
        <v>28</v>
      </c>
      <c r="H22" s="24" t="s">
        <v>28</v>
      </c>
      <c r="I22" s="24" t="s">
        <v>28</v>
      </c>
      <c r="J22" s="24" t="s">
        <v>28</v>
      </c>
      <c r="K22" s="25">
        <f t="shared" si="1"/>
        <v>0</v>
      </c>
    </row>
    <row r="23" spans="1:11" x14ac:dyDescent="0.2">
      <c r="A23" s="27" t="s">
        <v>43</v>
      </c>
      <c r="B23" s="28"/>
      <c r="C23" s="24" t="s">
        <v>28</v>
      </c>
      <c r="D23" s="24" t="s">
        <v>28</v>
      </c>
      <c r="E23" s="24" t="s">
        <v>28</v>
      </c>
      <c r="F23" s="24" t="s">
        <v>28</v>
      </c>
      <c r="G23" s="24" t="s">
        <v>28</v>
      </c>
      <c r="H23" s="24" t="s">
        <v>28</v>
      </c>
      <c r="I23" s="24" t="s">
        <v>28</v>
      </c>
      <c r="J23" s="24" t="s">
        <v>28</v>
      </c>
      <c r="K23" s="25">
        <f t="shared" si="1"/>
        <v>0</v>
      </c>
    </row>
    <row r="24" spans="1:11" x14ac:dyDescent="0.2">
      <c r="A24" s="27" t="s">
        <v>44</v>
      </c>
      <c r="B24" s="28"/>
      <c r="C24" s="24" t="s">
        <v>28</v>
      </c>
      <c r="D24" s="24" t="s">
        <v>28</v>
      </c>
      <c r="E24" s="24" t="s">
        <v>28</v>
      </c>
      <c r="F24" s="24" t="s">
        <v>28</v>
      </c>
      <c r="G24" s="24" t="s">
        <v>28</v>
      </c>
      <c r="H24" s="24" t="s">
        <v>28</v>
      </c>
      <c r="I24" s="24" t="s">
        <v>28</v>
      </c>
      <c r="J24" s="24" t="s">
        <v>28</v>
      </c>
      <c r="K24" s="25">
        <f t="shared" si="1"/>
        <v>0</v>
      </c>
    </row>
    <row r="25" spans="1:11" ht="25.5" x14ac:dyDescent="0.2">
      <c r="A25" s="27" t="s">
        <v>45</v>
      </c>
      <c r="B25" s="28"/>
      <c r="C25" s="24" t="s">
        <v>28</v>
      </c>
      <c r="D25" s="24" t="s">
        <v>28</v>
      </c>
      <c r="E25" s="24" t="s">
        <v>28</v>
      </c>
      <c r="F25" s="24" t="s">
        <v>28</v>
      </c>
      <c r="G25" s="24" t="s">
        <v>28</v>
      </c>
      <c r="H25" s="24" t="s">
        <v>28</v>
      </c>
      <c r="I25" s="24" t="s">
        <v>28</v>
      </c>
      <c r="J25" s="24" t="s">
        <v>28</v>
      </c>
      <c r="K25" s="25">
        <f t="shared" si="1"/>
        <v>0</v>
      </c>
    </row>
    <row r="26" spans="1:11" ht="38.25" x14ac:dyDescent="0.2">
      <c r="A26" s="27" t="s">
        <v>46</v>
      </c>
      <c r="B26" s="28"/>
      <c r="C26" s="24" t="s">
        <v>28</v>
      </c>
      <c r="D26" s="24" t="s">
        <v>28</v>
      </c>
      <c r="E26" s="24" t="s">
        <v>28</v>
      </c>
      <c r="F26" s="24" t="s">
        <v>28</v>
      </c>
      <c r="G26" s="24" t="s">
        <v>28</v>
      </c>
      <c r="H26" s="24" t="s">
        <v>28</v>
      </c>
      <c r="I26" s="24" t="s">
        <v>28</v>
      </c>
      <c r="J26" s="24" t="s">
        <v>28</v>
      </c>
      <c r="K26" s="25">
        <f t="shared" si="1"/>
        <v>0</v>
      </c>
    </row>
    <row r="27" spans="1:11" ht="25.5" x14ac:dyDescent="0.2">
      <c r="A27" s="27" t="s">
        <v>47</v>
      </c>
      <c r="B27" s="28"/>
      <c r="C27" s="24" t="s">
        <v>28</v>
      </c>
      <c r="D27" s="24" t="s">
        <v>28</v>
      </c>
      <c r="E27" s="24" t="s">
        <v>28</v>
      </c>
      <c r="F27" s="24" t="s">
        <v>28</v>
      </c>
      <c r="G27" s="24" t="s">
        <v>28</v>
      </c>
      <c r="H27" s="24" t="s">
        <v>28</v>
      </c>
      <c r="I27" s="24" t="s">
        <v>28</v>
      </c>
      <c r="J27" s="24" t="s">
        <v>28</v>
      </c>
      <c r="K27" s="25">
        <f t="shared" si="1"/>
        <v>0</v>
      </c>
    </row>
    <row r="28" spans="1:11" ht="25.5" x14ac:dyDescent="0.2">
      <c r="A28" s="27" t="s">
        <v>48</v>
      </c>
      <c r="B28" s="28"/>
      <c r="C28" s="24" t="s">
        <v>28</v>
      </c>
      <c r="D28" s="24" t="s">
        <v>28</v>
      </c>
      <c r="E28" s="24" t="s">
        <v>28</v>
      </c>
      <c r="F28" s="24" t="s">
        <v>28</v>
      </c>
      <c r="G28" s="24" t="s">
        <v>28</v>
      </c>
      <c r="H28" s="24" t="s">
        <v>28</v>
      </c>
      <c r="I28" s="24" t="s">
        <v>28</v>
      </c>
      <c r="J28" s="24" t="s">
        <v>28</v>
      </c>
      <c r="K28" s="25">
        <f t="shared" si="1"/>
        <v>0</v>
      </c>
    </row>
    <row r="29" spans="1:11" x14ac:dyDescent="0.2">
      <c r="A29" s="27" t="s">
        <v>49</v>
      </c>
      <c r="B29" s="28"/>
      <c r="C29" s="24" t="s">
        <v>28</v>
      </c>
      <c r="D29" s="24" t="s">
        <v>28</v>
      </c>
      <c r="E29" s="24" t="s">
        <v>28</v>
      </c>
      <c r="F29" s="24" t="s">
        <v>28</v>
      </c>
      <c r="G29" s="24" t="s">
        <v>28</v>
      </c>
      <c r="H29" s="24" t="s">
        <v>28</v>
      </c>
      <c r="I29" s="24" t="s">
        <v>28</v>
      </c>
      <c r="J29" s="24" t="s">
        <v>28</v>
      </c>
      <c r="K29" s="25">
        <f t="shared" si="1"/>
        <v>0</v>
      </c>
    </row>
    <row r="30" spans="1:11" x14ac:dyDescent="0.2">
      <c r="A30" s="27" t="s">
        <v>50</v>
      </c>
      <c r="B30" s="28"/>
      <c r="C30" s="24" t="s">
        <v>28</v>
      </c>
      <c r="D30" s="24" t="s">
        <v>28</v>
      </c>
      <c r="E30" s="24" t="s">
        <v>28</v>
      </c>
      <c r="F30" s="24" t="s">
        <v>28</v>
      </c>
      <c r="G30" s="24" t="s">
        <v>28</v>
      </c>
      <c r="H30" s="24" t="s">
        <v>28</v>
      </c>
      <c r="I30" s="24" t="s">
        <v>28</v>
      </c>
      <c r="J30" s="24" t="s">
        <v>28</v>
      </c>
      <c r="K30" s="25">
        <f t="shared" si="1"/>
        <v>0</v>
      </c>
    </row>
    <row r="31" spans="1:11" x14ac:dyDescent="0.2">
      <c r="A31" s="27" t="s">
        <v>51</v>
      </c>
      <c r="B31" s="28"/>
      <c r="C31" s="24" t="s">
        <v>28</v>
      </c>
      <c r="D31" s="24" t="s">
        <v>28</v>
      </c>
      <c r="E31" s="24" t="s">
        <v>28</v>
      </c>
      <c r="F31" s="24" t="s">
        <v>28</v>
      </c>
      <c r="G31" s="24" t="s">
        <v>28</v>
      </c>
      <c r="H31" s="24" t="s">
        <v>28</v>
      </c>
      <c r="I31" s="24" t="s">
        <v>28</v>
      </c>
      <c r="J31" s="24" t="s">
        <v>28</v>
      </c>
      <c r="K31" s="25">
        <f t="shared" si="1"/>
        <v>0</v>
      </c>
    </row>
    <row r="32" spans="1:11" x14ac:dyDescent="0.2">
      <c r="A32" s="27" t="s">
        <v>52</v>
      </c>
      <c r="B32" s="26"/>
      <c r="C32" s="24" t="s">
        <v>28</v>
      </c>
      <c r="D32" s="24" t="s">
        <v>28</v>
      </c>
      <c r="E32" s="24" t="s">
        <v>28</v>
      </c>
      <c r="F32" s="24" t="s">
        <v>28</v>
      </c>
      <c r="G32" s="24" t="s">
        <v>28</v>
      </c>
      <c r="H32" s="24" t="s">
        <v>28</v>
      </c>
      <c r="I32" s="24" t="s">
        <v>28</v>
      </c>
      <c r="J32" s="24" t="s">
        <v>28</v>
      </c>
      <c r="K32" s="25">
        <f t="shared" si="1"/>
        <v>0</v>
      </c>
    </row>
    <row r="33" spans="1:11" ht="25.5" x14ac:dyDescent="0.2">
      <c r="A33" s="27" t="s">
        <v>53</v>
      </c>
      <c r="B33" s="23" t="s">
        <v>54</v>
      </c>
      <c r="C33" s="24" t="s">
        <v>28</v>
      </c>
      <c r="D33" s="24" t="s">
        <v>28</v>
      </c>
      <c r="E33" s="24" t="s">
        <v>28</v>
      </c>
      <c r="F33" s="24" t="s">
        <v>28</v>
      </c>
      <c r="G33" s="24" t="s">
        <v>28</v>
      </c>
      <c r="H33" s="24" t="s">
        <v>28</v>
      </c>
      <c r="I33" s="24" t="s">
        <v>28</v>
      </c>
      <c r="J33" s="24" t="s">
        <v>28</v>
      </c>
      <c r="K33" s="25">
        <f t="shared" si="1"/>
        <v>0</v>
      </c>
    </row>
    <row r="34" spans="1:11" ht="25.5" x14ac:dyDescent="0.2">
      <c r="A34" s="27" t="s">
        <v>55</v>
      </c>
      <c r="B34" s="28"/>
      <c r="C34" s="24" t="s">
        <v>28</v>
      </c>
      <c r="D34" s="24" t="s">
        <v>28</v>
      </c>
      <c r="E34" s="24" t="s">
        <v>28</v>
      </c>
      <c r="F34" s="24" t="s">
        <v>28</v>
      </c>
      <c r="G34" s="24" t="s">
        <v>28</v>
      </c>
      <c r="H34" s="24" t="s">
        <v>28</v>
      </c>
      <c r="I34" s="24" t="s">
        <v>28</v>
      </c>
      <c r="J34" s="24" t="s">
        <v>28</v>
      </c>
      <c r="K34" s="25">
        <f t="shared" si="1"/>
        <v>0</v>
      </c>
    </row>
    <row r="35" spans="1:11" ht="25.5" x14ac:dyDescent="0.2">
      <c r="A35" s="27" t="s">
        <v>56</v>
      </c>
      <c r="B35" s="28"/>
      <c r="C35" s="24" t="s">
        <v>28</v>
      </c>
      <c r="D35" s="24" t="s">
        <v>28</v>
      </c>
      <c r="E35" s="24" t="s">
        <v>28</v>
      </c>
      <c r="F35" s="24" t="s">
        <v>28</v>
      </c>
      <c r="G35" s="24" t="s">
        <v>28</v>
      </c>
      <c r="H35" s="24" t="s">
        <v>28</v>
      </c>
      <c r="I35" s="24" t="s">
        <v>28</v>
      </c>
      <c r="J35" s="24" t="s">
        <v>28</v>
      </c>
      <c r="K35" s="25">
        <f t="shared" si="1"/>
        <v>0</v>
      </c>
    </row>
    <row r="36" spans="1:11" x14ac:dyDescent="0.2">
      <c r="A36" s="27" t="s">
        <v>57</v>
      </c>
      <c r="B36" s="29" t="s">
        <v>22</v>
      </c>
      <c r="C36" s="24" t="s">
        <v>28</v>
      </c>
      <c r="D36" s="24" t="s">
        <v>28</v>
      </c>
      <c r="E36" s="24" t="s">
        <v>28</v>
      </c>
      <c r="F36" s="24" t="s">
        <v>28</v>
      </c>
      <c r="G36" s="24" t="s">
        <v>28</v>
      </c>
      <c r="H36" s="24" t="s">
        <v>28</v>
      </c>
      <c r="I36" s="24" t="s">
        <v>28</v>
      </c>
      <c r="J36" s="24" t="s">
        <v>28</v>
      </c>
      <c r="K36" s="25">
        <f>COUNTIF(C36:J36,"N")</f>
        <v>0</v>
      </c>
    </row>
    <row r="37" spans="1:11" ht="25.5" x14ac:dyDescent="0.2">
      <c r="A37" s="27" t="s">
        <v>58</v>
      </c>
      <c r="B37" s="29"/>
      <c r="C37" s="24" t="s">
        <v>28</v>
      </c>
      <c r="D37" s="24" t="s">
        <v>28</v>
      </c>
      <c r="E37" s="24" t="s">
        <v>28</v>
      </c>
      <c r="F37" s="24" t="s">
        <v>28</v>
      </c>
      <c r="G37" s="24" t="s">
        <v>28</v>
      </c>
      <c r="H37" s="24" t="s">
        <v>28</v>
      </c>
      <c r="I37" s="24" t="s">
        <v>28</v>
      </c>
      <c r="J37" s="24" t="s">
        <v>28</v>
      </c>
      <c r="K37" s="25">
        <f>COUNTIF(C37:J37,"N")</f>
        <v>0</v>
      </c>
    </row>
    <row r="38" spans="1:11" ht="38.25" x14ac:dyDescent="0.2">
      <c r="A38" s="27" t="s">
        <v>59</v>
      </c>
      <c r="B38" s="29"/>
      <c r="C38" s="24" t="s">
        <v>28</v>
      </c>
      <c r="D38" s="24" t="s">
        <v>28</v>
      </c>
      <c r="E38" s="24" t="s">
        <v>28</v>
      </c>
      <c r="F38" s="24" t="s">
        <v>28</v>
      </c>
      <c r="G38" s="24" t="s">
        <v>28</v>
      </c>
      <c r="H38" s="24" t="s">
        <v>28</v>
      </c>
      <c r="I38" s="24" t="s">
        <v>28</v>
      </c>
      <c r="J38" s="24" t="s">
        <v>28</v>
      </c>
      <c r="K38" s="25">
        <f>COUNTIF(C38:J38,"N")</f>
        <v>0</v>
      </c>
    </row>
    <row r="39" spans="1:11" ht="38.25" x14ac:dyDescent="0.2">
      <c r="A39" s="30" t="s">
        <v>60</v>
      </c>
      <c r="B39" s="31" t="s">
        <v>61</v>
      </c>
      <c r="C39" s="24" t="s">
        <v>28</v>
      </c>
      <c r="D39" s="24" t="s">
        <v>28</v>
      </c>
      <c r="E39" s="24" t="s">
        <v>28</v>
      </c>
      <c r="F39" s="24" t="s">
        <v>28</v>
      </c>
      <c r="G39" s="24" t="s">
        <v>28</v>
      </c>
      <c r="H39" s="24" t="s">
        <v>28</v>
      </c>
      <c r="I39" s="24" t="s">
        <v>28</v>
      </c>
      <c r="J39" s="24" t="s">
        <v>28</v>
      </c>
      <c r="K39" s="25">
        <f>COUNTIF(C39:J39,"N")</f>
        <v>0</v>
      </c>
    </row>
    <row r="40" spans="1:11" ht="25.5" x14ac:dyDescent="0.2">
      <c r="A40" s="30" t="s">
        <v>62</v>
      </c>
      <c r="B40" s="32"/>
      <c r="C40" s="24" t="s">
        <v>28</v>
      </c>
      <c r="D40" s="24" t="s">
        <v>28</v>
      </c>
      <c r="E40" s="24" t="s">
        <v>28</v>
      </c>
      <c r="F40" s="24" t="s">
        <v>28</v>
      </c>
      <c r="G40" s="24" t="s">
        <v>28</v>
      </c>
      <c r="H40" s="24" t="s">
        <v>28</v>
      </c>
      <c r="I40" s="24" t="s">
        <v>28</v>
      </c>
      <c r="J40" s="24" t="s">
        <v>28</v>
      </c>
      <c r="K40" s="25">
        <f>COUNTIF(C40:J40,"N")</f>
        <v>0</v>
      </c>
    </row>
    <row r="41" spans="1:11" ht="25.5" x14ac:dyDescent="0.2">
      <c r="A41" s="22" t="s">
        <v>63</v>
      </c>
      <c r="B41" s="33" t="s">
        <v>64</v>
      </c>
      <c r="C41" s="24" t="s">
        <v>28</v>
      </c>
      <c r="D41" s="24" t="s">
        <v>28</v>
      </c>
      <c r="E41" s="24" t="s">
        <v>28</v>
      </c>
      <c r="F41" s="24" t="s">
        <v>28</v>
      </c>
      <c r="G41" s="24" t="s">
        <v>28</v>
      </c>
      <c r="H41" s="24" t="s">
        <v>28</v>
      </c>
      <c r="I41" s="24" t="s">
        <v>28</v>
      </c>
      <c r="J41" s="24" t="s">
        <v>28</v>
      </c>
      <c r="K41" s="25">
        <f t="shared" si="1"/>
        <v>0</v>
      </c>
    </row>
    <row r="42" spans="1:11" s="9" customFormat="1" x14ac:dyDescent="0.2">
      <c r="A42" s="34" t="s">
        <v>65</v>
      </c>
      <c r="B42" s="35"/>
      <c r="C42" s="36" t="str">
        <f>IF(C41="","",IF(OR(C8="N",C9="N",C10="N",C11="N",C12="N",C13="N",C14="N",C15="N",C16="N",C17="N",C18="N",C19="N",C20="N",C21="N",C22="N",C23="N",C24="N",C25="N",C26="N",C27="N",C28="N",C29="N",C30="N",C31="N",C32="N",C33="N",C34="N",C35="N",C36="N",C37="N",C38="N",C39="N",C40="N",C41="N"),"N","Y"))</f>
        <v>Y</v>
      </c>
      <c r="D42" s="36" t="str">
        <f t="shared" ref="D42:J42" si="2">IF(D41="","",IF(OR(D8="N",D9="N",D10="N",D11="N",D12="N",D13="N",D14="N",D15="N",D16="N",D17="N",D18="N",D19="N",D20="N",D21="N",D22="N",D23="N",D24="N",D25="N",D26="N",D27="N",D28="N",D29="N",D30="N",D31="N",D32="N",D33="N",D34="N",D35="N",D36="N",D37="N",D38="N",D39="N",D40="N",D41="N"),"N","Y"))</f>
        <v>Y</v>
      </c>
      <c r="E42" s="36" t="str">
        <f t="shared" si="2"/>
        <v>Y</v>
      </c>
      <c r="F42" s="36" t="str">
        <f t="shared" si="2"/>
        <v>Y</v>
      </c>
      <c r="G42" s="36" t="str">
        <f t="shared" si="2"/>
        <v>Y</v>
      </c>
      <c r="H42" s="36" t="str">
        <f t="shared" si="2"/>
        <v>Y</v>
      </c>
      <c r="I42" s="36" t="str">
        <f t="shared" si="2"/>
        <v>Y</v>
      </c>
      <c r="J42" s="36" t="str">
        <f t="shared" si="2"/>
        <v>Y</v>
      </c>
      <c r="K42" s="37">
        <f t="shared" si="1"/>
        <v>0</v>
      </c>
    </row>
    <row r="43" spans="1:11" s="9" customFormat="1" x14ac:dyDescent="0.2">
      <c r="A43" s="10" t="s">
        <v>66</v>
      </c>
      <c r="B43" s="38"/>
      <c r="C43" s="11"/>
      <c r="D43" s="11"/>
      <c r="E43" s="11"/>
      <c r="F43" s="11"/>
      <c r="G43" s="11"/>
      <c r="H43" s="11"/>
      <c r="I43" s="11"/>
      <c r="J43" s="11"/>
      <c r="K43" s="39"/>
    </row>
    <row r="44" spans="1:11" ht="25.5" x14ac:dyDescent="0.2">
      <c r="A44" s="40" t="s">
        <v>67</v>
      </c>
      <c r="B44" s="23" t="s">
        <v>24</v>
      </c>
      <c r="C44" s="24" t="s">
        <v>28</v>
      </c>
      <c r="D44" s="24" t="s">
        <v>28</v>
      </c>
      <c r="E44" s="24" t="s">
        <v>28</v>
      </c>
      <c r="F44" s="24" t="s">
        <v>28</v>
      </c>
      <c r="G44" s="24" t="s">
        <v>28</v>
      </c>
      <c r="H44" s="24" t="s">
        <v>28</v>
      </c>
      <c r="I44" s="24" t="s">
        <v>28</v>
      </c>
      <c r="J44" s="24" t="s">
        <v>28</v>
      </c>
      <c r="K44" s="25">
        <f>COUNTIF(C44:J44,"N")</f>
        <v>0</v>
      </c>
    </row>
    <row r="45" spans="1:11" ht="38.25" x14ac:dyDescent="0.2">
      <c r="A45" s="22" t="s">
        <v>68</v>
      </c>
      <c r="B45" s="26"/>
      <c r="C45" s="24" t="s">
        <v>28</v>
      </c>
      <c r="D45" s="24" t="s">
        <v>28</v>
      </c>
      <c r="E45" s="24" t="s">
        <v>28</v>
      </c>
      <c r="F45" s="24" t="s">
        <v>28</v>
      </c>
      <c r="G45" s="24" t="s">
        <v>28</v>
      </c>
      <c r="H45" s="24" t="s">
        <v>28</v>
      </c>
      <c r="I45" s="24" t="s">
        <v>28</v>
      </c>
      <c r="J45" s="24" t="s">
        <v>28</v>
      </c>
      <c r="K45" s="25">
        <f>COUNTIF(C45:J45,"N")</f>
        <v>0</v>
      </c>
    </row>
    <row r="46" spans="1:11" ht="25.5" x14ac:dyDescent="0.2">
      <c r="A46" s="40" t="s">
        <v>69</v>
      </c>
      <c r="B46" s="23" t="s">
        <v>54</v>
      </c>
      <c r="C46" s="41">
        <v>0.94289999999999996</v>
      </c>
      <c r="D46" s="41">
        <v>0.98570000000000002</v>
      </c>
      <c r="E46" s="41">
        <v>0.99709999999999999</v>
      </c>
      <c r="F46" s="41">
        <v>0.99929999999999997</v>
      </c>
      <c r="G46" s="41">
        <v>0.99909999999999999</v>
      </c>
      <c r="H46" s="41">
        <v>0.98560000000000003</v>
      </c>
      <c r="I46" s="41">
        <v>0.99709999999999999</v>
      </c>
      <c r="J46" s="41">
        <v>0.99709999999999999</v>
      </c>
      <c r="K46" s="42"/>
    </row>
    <row r="47" spans="1:11" ht="25.5" x14ac:dyDescent="0.2">
      <c r="A47" s="40" t="s">
        <v>70</v>
      </c>
      <c r="B47" s="28"/>
      <c r="C47" s="41">
        <v>0</v>
      </c>
      <c r="D47" s="41">
        <v>0</v>
      </c>
      <c r="E47" s="41">
        <v>0</v>
      </c>
      <c r="F47" s="41">
        <v>0</v>
      </c>
      <c r="G47" s="41">
        <v>0</v>
      </c>
      <c r="H47" s="41">
        <v>0</v>
      </c>
      <c r="I47" s="41">
        <v>0</v>
      </c>
      <c r="J47" s="41">
        <v>0</v>
      </c>
      <c r="K47" s="42"/>
    </row>
    <row r="48" spans="1:11" ht="25.5" x14ac:dyDescent="0.2">
      <c r="A48" s="43" t="s">
        <v>71</v>
      </c>
      <c r="B48" s="26"/>
      <c r="C48" s="24" t="s">
        <v>28</v>
      </c>
      <c r="D48" s="24" t="s">
        <v>28</v>
      </c>
      <c r="E48" s="24" t="s">
        <v>28</v>
      </c>
      <c r="F48" s="24" t="s">
        <v>28</v>
      </c>
      <c r="G48" s="24" t="s">
        <v>28</v>
      </c>
      <c r="H48" s="24" t="s">
        <v>28</v>
      </c>
      <c r="I48" s="24" t="s">
        <v>28</v>
      </c>
      <c r="J48" s="24" t="s">
        <v>28</v>
      </c>
      <c r="K48" s="25">
        <f>COUNTIF(C48:J48,"N")</f>
        <v>0</v>
      </c>
    </row>
    <row r="49" spans="1:11" s="9" customFormat="1" x14ac:dyDescent="0.2">
      <c r="A49" s="10" t="s">
        <v>72</v>
      </c>
      <c r="B49" s="11"/>
      <c r="C49" s="44"/>
      <c r="D49" s="44"/>
      <c r="E49" s="44"/>
      <c r="F49" s="44"/>
      <c r="G49" s="44"/>
      <c r="H49" s="44"/>
      <c r="I49" s="44"/>
      <c r="J49" s="44"/>
      <c r="K49" s="45"/>
    </row>
    <row r="50" spans="1:11" x14ac:dyDescent="0.2">
      <c r="A50" s="40" t="s">
        <v>73</v>
      </c>
      <c r="B50" s="46" t="s">
        <v>24</v>
      </c>
      <c r="C50" s="47" t="s">
        <v>74</v>
      </c>
      <c r="D50" s="47" t="s">
        <v>74</v>
      </c>
      <c r="E50" s="47" t="s">
        <v>74</v>
      </c>
      <c r="F50" s="47" t="s">
        <v>74</v>
      </c>
      <c r="G50" s="47" t="s">
        <v>74</v>
      </c>
      <c r="H50" s="47" t="s">
        <v>74</v>
      </c>
      <c r="I50" s="47" t="s">
        <v>74</v>
      </c>
      <c r="J50" s="47" t="s">
        <v>74</v>
      </c>
      <c r="K50" s="25">
        <f>COUNTIF(C50:J50,"Y")</f>
        <v>0</v>
      </c>
    </row>
  </sheetData>
  <mergeCells count="12">
    <mergeCell ref="B33:B35"/>
    <mergeCell ref="B36:B38"/>
    <mergeCell ref="B39:B40"/>
    <mergeCell ref="A42:B42"/>
    <mergeCell ref="B44:B45"/>
    <mergeCell ref="B46:B48"/>
    <mergeCell ref="B1:B2"/>
    <mergeCell ref="K1:K2"/>
    <mergeCell ref="A6:B6"/>
    <mergeCell ref="B8:B9"/>
    <mergeCell ref="B10:B18"/>
    <mergeCell ref="B19:B32"/>
  </mergeCells>
  <conditionalFormatting sqref="C4:J5">
    <cfRule type="expression" dxfId="7" priority="3">
      <formula>AND(CELL("type",C4)="v",C4&lt;5)</formula>
    </cfRule>
  </conditionalFormatting>
  <conditionalFormatting sqref="C6:J6">
    <cfRule type="expression" dxfId="6" priority="4">
      <formula>AND(CELL("type",C6)="v",C6&lt;10)</formula>
    </cfRule>
  </conditionalFormatting>
  <conditionalFormatting sqref="C8:J42">
    <cfRule type="cellIs" dxfId="5" priority="7" operator="equal">
      <formula>"N"</formula>
    </cfRule>
  </conditionalFormatting>
  <conditionalFormatting sqref="C44:J48">
    <cfRule type="cellIs" dxfId="4" priority="1" operator="equal">
      <formula>"N"</formula>
    </cfRule>
  </conditionalFormatting>
  <conditionalFormatting sqref="C50:J50">
    <cfRule type="expression" dxfId="3" priority="8" stopIfTrue="1">
      <formula>C$50="Y"</formula>
    </cfRule>
  </conditionalFormatting>
  <conditionalFormatting sqref="K4:K6">
    <cfRule type="cellIs" dxfId="2" priority="2" operator="greaterThan">
      <formula>0</formula>
    </cfRule>
  </conditionalFormatting>
  <conditionalFormatting sqref="K8:K42 K44:K48">
    <cfRule type="cellIs" dxfId="1" priority="6" operator="greaterThan">
      <formula>0</formula>
    </cfRule>
  </conditionalFormatting>
  <conditionalFormatting sqref="K50">
    <cfRule type="cellIs" dxfId="0" priority="5" operator="greaterThan">
      <formula>0</formula>
    </cfRule>
  </conditionalFormatting>
  <printOptions horizontalCentered="1"/>
  <pageMargins left="0.7" right="0.7" top="0.75" bottom="0.75" header="0.3" footer="0.3"/>
  <pageSetup paperSize="5" orientation="portrait" r:id="rId1"/>
  <headerFooter>
    <oddHeader>&amp;CRFA 2026-206 Scoring Sheets</oddHeader>
  </headerFooter>
  <rowBreaks count="1" manualBreakCount="1">
    <brk id="3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4B38E9F-4E87-4648-A1A4-780ED35ECEBF}"/>
</file>

<file path=customXml/itemProps2.xml><?xml version="1.0" encoding="utf-8"?>
<ds:datastoreItem xmlns:ds="http://schemas.openxmlformats.org/officeDocument/2006/customXml" ds:itemID="{59CEB90A-1EFC-4444-9C0A-38868307802F}"/>
</file>

<file path=customXml/itemProps3.xml><?xml version="1.0" encoding="utf-8"?>
<ds:datastoreItem xmlns:ds="http://schemas.openxmlformats.org/officeDocument/2006/customXml" ds:itemID="{0BF2F1C5-3481-4D9C-AB8F-419CE66006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enter scores</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dcterms:created xsi:type="dcterms:W3CDTF">2026-02-26T21:50:53Z</dcterms:created>
  <dcterms:modified xsi:type="dcterms:W3CDTF">2026-02-26T21:51:17Z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