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3" documentId="8_{1C517E6A-A97B-4B9F-A2FE-BF986A979153}" xr6:coauthVersionLast="47" xr6:coauthVersionMax="47" xr10:uidLastSave="{031345AF-FBCB-4BBA-8BD1-0BF4AB9DAAEF}"/>
  <bookViews>
    <workbookView xWindow="28680" yWindow="-120" windowWidth="29040" windowHeight="15720" xr2:uid="{08E93853-4BAF-47DC-865C-72966839AE46}"/>
  </bookViews>
  <sheets>
    <sheet name="enter scores" sheetId="1" r:id="rId1"/>
  </sheets>
  <definedNames>
    <definedName name="_xlnm.Print_Area" localSheetId="0">'enter scores'!$A$1:$AG$57</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C65" i="1" l="1"/>
  <c r="AB65" i="1"/>
  <c r="AA65" i="1"/>
  <c r="Z65" i="1"/>
  <c r="Y65" i="1"/>
  <c r="X65" i="1"/>
  <c r="W65" i="1"/>
  <c r="O65" i="1"/>
  <c r="N65" i="1"/>
  <c r="M65" i="1"/>
  <c r="L65" i="1"/>
  <c r="K65" i="1"/>
  <c r="J65" i="1"/>
  <c r="I65" i="1"/>
  <c r="AH64" i="1"/>
  <c r="AH63" i="1"/>
  <c r="AG62" i="1"/>
  <c r="AG65" i="1" s="1"/>
  <c r="AF62" i="1"/>
  <c r="AF65" i="1" s="1"/>
  <c r="AE62" i="1"/>
  <c r="AE65" i="1" s="1"/>
  <c r="AD62" i="1"/>
  <c r="AD65" i="1" s="1"/>
  <c r="AC62" i="1"/>
  <c r="AB62" i="1"/>
  <c r="AA62" i="1"/>
  <c r="Z62" i="1"/>
  <c r="Y62" i="1"/>
  <c r="X62" i="1"/>
  <c r="W62" i="1"/>
  <c r="V62" i="1"/>
  <c r="V65" i="1" s="1"/>
  <c r="U62" i="1"/>
  <c r="U65" i="1" s="1"/>
  <c r="T62" i="1"/>
  <c r="T65" i="1" s="1"/>
  <c r="S62" i="1"/>
  <c r="S65" i="1" s="1"/>
  <c r="R62" i="1"/>
  <c r="R65" i="1" s="1"/>
  <c r="Q62" i="1"/>
  <c r="Q65" i="1" s="1"/>
  <c r="P62" i="1"/>
  <c r="P65" i="1" s="1"/>
  <c r="O62" i="1"/>
  <c r="N62" i="1"/>
  <c r="M62" i="1"/>
  <c r="L62" i="1"/>
  <c r="K62" i="1"/>
  <c r="J62" i="1"/>
  <c r="I62" i="1"/>
  <c r="H62" i="1"/>
  <c r="H65" i="1" s="1"/>
  <c r="G62" i="1"/>
  <c r="G65" i="1" s="1"/>
  <c r="F62" i="1"/>
  <c r="F65" i="1" s="1"/>
  <c r="E62" i="1"/>
  <c r="E65" i="1" s="1"/>
  <c r="D62" i="1"/>
  <c r="D65" i="1" s="1"/>
  <c r="C62" i="1"/>
  <c r="C65" i="1" s="1"/>
  <c r="AH61" i="1"/>
  <c r="AH58" i="1"/>
  <c r="AH57" i="1"/>
  <c r="AH55" i="1"/>
  <c r="AH54" i="1"/>
  <c r="AH53" i="1"/>
  <c r="AH51" i="1"/>
  <c r="AH50" i="1"/>
  <c r="AH49" i="1"/>
  <c r="AH48" i="1"/>
  <c r="AG46" i="1"/>
  <c r="AF46" i="1"/>
  <c r="AE46" i="1"/>
  <c r="AD46" i="1"/>
  <c r="AC46" i="1"/>
  <c r="AB46" i="1"/>
  <c r="AA46" i="1"/>
  <c r="Z46" i="1"/>
  <c r="Y46" i="1"/>
  <c r="X46" i="1"/>
  <c r="W46" i="1"/>
  <c r="V46" i="1"/>
  <c r="U46" i="1"/>
  <c r="T46" i="1"/>
  <c r="S46" i="1"/>
  <c r="R46" i="1"/>
  <c r="Q46" i="1"/>
  <c r="P46" i="1"/>
  <c r="O46" i="1"/>
  <c r="N46" i="1"/>
  <c r="M46" i="1"/>
  <c r="L46" i="1"/>
  <c r="K46" i="1"/>
  <c r="J46" i="1"/>
  <c r="I46" i="1"/>
  <c r="H46" i="1"/>
  <c r="G46" i="1"/>
  <c r="F46" i="1"/>
  <c r="E46" i="1"/>
  <c r="D46" i="1"/>
  <c r="C46" i="1"/>
  <c r="AH46" i="1" s="1"/>
  <c r="AH45" i="1"/>
  <c r="AH44" i="1"/>
  <c r="AH43" i="1"/>
  <c r="AH42" i="1"/>
  <c r="AH41" i="1"/>
  <c r="AH40" i="1"/>
  <c r="AH39" i="1"/>
  <c r="AH38" i="1"/>
  <c r="AH37" i="1"/>
  <c r="AH36" i="1"/>
  <c r="AH35" i="1"/>
  <c r="AH34" i="1"/>
  <c r="AH33" i="1"/>
  <c r="AH32" i="1"/>
  <c r="AH31" i="1"/>
  <c r="AH30" i="1"/>
  <c r="AH29" i="1"/>
  <c r="AH28" i="1"/>
  <c r="AH27" i="1"/>
  <c r="AH26" i="1"/>
  <c r="AH25" i="1"/>
  <c r="AH24" i="1"/>
  <c r="AH23" i="1"/>
  <c r="AH22" i="1"/>
  <c r="AH21" i="1"/>
  <c r="AH20" i="1"/>
  <c r="AH19" i="1"/>
  <c r="AH18" i="1"/>
  <c r="AH17" i="1"/>
  <c r="AH16" i="1"/>
  <c r="AH15" i="1"/>
  <c r="AH14" i="1"/>
  <c r="AH13" i="1"/>
  <c r="AH12" i="1"/>
  <c r="AH11" i="1"/>
  <c r="AH10" i="1"/>
  <c r="AH9"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AH7" i="1" s="1"/>
  <c r="AH6" i="1"/>
  <c r="AH5" i="1"/>
  <c r="AH4" i="1"/>
  <c r="AH65" i="1" l="1"/>
  <c r="AH62" i="1"/>
</calcChain>
</file>

<file path=xl/sharedStrings.xml><?xml version="1.0" encoding="utf-8"?>
<sst xmlns="http://schemas.openxmlformats.org/spreadsheetml/2006/main" count="1623" uniqueCount="139">
  <si>
    <t>Scoring Items</t>
  </si>
  <si>
    <t>Contributor/ Reporter</t>
  </si>
  <si>
    <t>2027-044C</t>
  </si>
  <si>
    <t>2027-045C</t>
  </si>
  <si>
    <t>2027-046C</t>
  </si>
  <si>
    <t>2027-047C</t>
  </si>
  <si>
    <t>2027-048C</t>
  </si>
  <si>
    <t>2027-049C</t>
  </si>
  <si>
    <t>2027-050C</t>
  </si>
  <si>
    <t>2027-051C</t>
  </si>
  <si>
    <t>2027-052C</t>
  </si>
  <si>
    <t>2027-053C</t>
  </si>
  <si>
    <t>2027-054C</t>
  </si>
  <si>
    <t>2027-055C</t>
  </si>
  <si>
    <t>2027-056C</t>
  </si>
  <si>
    <t>2027-057C</t>
  </si>
  <si>
    <t>2027-058C</t>
  </si>
  <si>
    <t>2027-059C</t>
  </si>
  <si>
    <t>2027-060C</t>
  </si>
  <si>
    <t>2027-061C</t>
  </si>
  <si>
    <t>2027-062C</t>
  </si>
  <si>
    <t>2027-063C</t>
  </si>
  <si>
    <t>2027-064C</t>
  </si>
  <si>
    <t>2027-065C</t>
  </si>
  <si>
    <t>2027-066C</t>
  </si>
  <si>
    <t>2027-067C</t>
  </si>
  <si>
    <t>2027-068C</t>
  </si>
  <si>
    <t>2027-069C</t>
  </si>
  <si>
    <t>2027-070C</t>
  </si>
  <si>
    <t>2027-071C</t>
  </si>
  <si>
    <t>2027-072C</t>
  </si>
  <si>
    <t>2027-073C</t>
  </si>
  <si>
    <t>2027-074C</t>
  </si>
  <si>
    <t>COUNT</t>
  </si>
  <si>
    <t>Development Name</t>
  </si>
  <si>
    <t>Heritage at Gratigny Park</t>
  </si>
  <si>
    <t>Heritage at Palmetto Ridge</t>
  </si>
  <si>
    <t>Residences at Metro Park</t>
  </si>
  <si>
    <t>David M. Pemberton Senior Residences</t>
  </si>
  <si>
    <t>Axis at Aventura</t>
  </si>
  <si>
    <t>Legacy Park Family</t>
  </si>
  <si>
    <t>Artisan Pointe Phase II</t>
  </si>
  <si>
    <t>Coconut Palm</t>
  </si>
  <si>
    <t>Pinnacle at Southland Phase II</t>
  </si>
  <si>
    <t>Cannery Row at Redlands Crossing Phase II</t>
  </si>
  <si>
    <t>Pinnacle Central</t>
  </si>
  <si>
    <t>Legacy Park Senior</t>
  </si>
  <si>
    <t>Harvest Point Senior Phase III</t>
  </si>
  <si>
    <t>Villa Esperanza II</t>
  </si>
  <si>
    <t>Metro Grande I</t>
  </si>
  <si>
    <t>Culmer Place on 8th</t>
  </si>
  <si>
    <t>Perrine Village IV</t>
  </si>
  <si>
    <t>Twenty-Seven North</t>
  </si>
  <si>
    <t>Gwen Cherry Phase I</t>
  </si>
  <si>
    <t>Gwen Cherry Phase II</t>
  </si>
  <si>
    <t>Quail Roost Station IV</t>
  </si>
  <si>
    <t>Quail Roost Station III</t>
  </si>
  <si>
    <t>Moody Village South</t>
  </si>
  <si>
    <t>Heritage Village North</t>
  </si>
  <si>
    <t>Culmer Gardens on 4th</t>
  </si>
  <si>
    <t>Annie Coleman Phase I</t>
  </si>
  <si>
    <t>Cabana Club Senior</t>
  </si>
  <si>
    <t>Ekos Little Havana</t>
  </si>
  <si>
    <t>Ekos Cauley Point</t>
  </si>
  <si>
    <t>Flagler Villas Phase Two</t>
  </si>
  <si>
    <t>The Grove House</t>
  </si>
  <si>
    <t>Points Items</t>
  </si>
  <si>
    <t>Bookmarking Attachments prior to submission (Section Three, A.2.b.) (5 points)</t>
  </si>
  <si>
    <t>Rebecca</t>
  </si>
  <si>
    <t>3.c.(2) Submission of Principal Disclosure Form that is stamped “Received” by the Corporation at least 14 Calendar Days prior to the Application Deadline AND stamped “Approved” prior to the Application Deadline  (5 points)</t>
  </si>
  <si>
    <t>Rob</t>
  </si>
  <si>
    <t>11.  Local Government Contribution Points (5 points)</t>
  </si>
  <si>
    <t>Morgan</t>
  </si>
  <si>
    <t>Total Points (maximum of 15)</t>
  </si>
  <si>
    <t>Eligibility Requirements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</si>
  <si>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</si>
  <si>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</si>
  <si>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</si>
  <si>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</si>
  <si>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</si>
  <si>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</si>
  <si>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</si>
  <si>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</si>
  <si>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</si>
  <si>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</si>
  <si>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</si>
  <si>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</si>
  <si>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</si>
  <si>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</si>
  <si>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</si>
  <si>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</si>
  <si>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</si>
  <si>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5.b. Address of Development Site provided</t>
  </si>
  <si>
    <t>5.c. Question whether a Scattered Sites Development answered</t>
  </si>
  <si>
    <t>5.d.(1) Development Location Point provided</t>
  </si>
  <si>
    <t>5.d.(2) Latitude and Longitude Coordinates for any Scattered Sites provided, if applicable</t>
  </si>
  <si>
    <t>5.e. Minimum Transit Score met</t>
  </si>
  <si>
    <t>5.e. Minimum Total Proximity Score met</t>
  </si>
  <si>
    <t>5.f. RECAP Conditions met, if applicable</t>
  </si>
  <si>
    <t>6.a. Total Number of Units provided and within limits</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</si>
  <si>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</si>
  <si>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</si>
  <si>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</si>
  <si>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</si>
  <si>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</si>
  <si>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or minimum additional Green Building Features selected, as applicable</t>
  </si>
  <si>
    <t>9. Minimum number of Resident Programs selected</t>
  </si>
  <si>
    <t>10.a. Applicant’s Housing Credit Request Amount provided</t>
  </si>
  <si>
    <t>10.c. Development Cost Pro Forma provided reflecting that sources equal or exceed uses</t>
  </si>
  <si>
    <t>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</si>
  <si>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</si>
  <si>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</si>
  <si>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</si>
  <si>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</si>
  <si>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</si>
  <si>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</si>
  <si>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</si>
  <si>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Tie-Breakers</t>
  </si>
  <si>
    <t>4.b.(4) Development Category Funding Preference</t>
  </si>
  <si>
    <t>5.e.  Proximity Funding Preference</t>
  </si>
  <si>
    <t>3.b.(3)(b) Developer Experience Funding Preference</t>
  </si>
  <si>
    <t>Florida Job Creation Preference (Item 4 of Exhibit C)</t>
  </si>
  <si>
    <t xml:space="preserve">Goal </t>
  </si>
  <si>
    <t>10.a.(1)(d) If the Applicant selected the Family Demographic, does the Application qualify for the Geographic Area of Opportunity / SADDA Funding Goal?</t>
  </si>
  <si>
    <t>N</t>
  </si>
  <si>
    <t>5.g. Does the Application qualify for the Urban Center/MetroRail Station Designation?</t>
  </si>
  <si>
    <t>5.g. If the Applicant stated that it qualified for the Urban Center/MetroRail Station Designation, what is the Level?  If the Applicant qualified for both Urban Center AND MetroRail Designation, what is the lowest Level of these?</t>
  </si>
  <si>
    <t>N/A</t>
  </si>
  <si>
    <t>Other</t>
  </si>
  <si>
    <t>3.c.(3) What is the Application Priority Level?</t>
  </si>
  <si>
    <t>3.b.(3)(c) Does Developer Experience limit Principals to one Priority 1 award?</t>
  </si>
  <si>
    <t>If limited to one award, what is the nickname of group of Priority 1 Applications?</t>
  </si>
  <si>
    <t>Magasi</t>
  </si>
  <si>
    <t>Permit Ready Tier Status</t>
  </si>
  <si>
    <t>3.a.(3)(b) Did the Application state that it was a Priority 1, Tier 1 Permit Ready Application?</t>
  </si>
  <si>
    <t>Does the Application qualify as a Priority 1 Application?</t>
  </si>
  <si>
    <t>Does the Application qualify as a Permit Ready Application?</t>
  </si>
  <si>
    <t>3.a.(3)(b)Does the Application meet the maximum number of Tier 1 Permit Ready Application submissions?</t>
  </si>
  <si>
    <t>If all answers are Yes, the Applicant qualifies as a Tier 1 Permit Ready Application.  If any are No, the Applicant qualifies as a Tier 2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</si>
</sst>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5">
    <xf numFmtId="0" fontId="0" fillId="0" borderId="0" xfId="0"/>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3" fillId="0" borderId="0" xfId="1" applyFont="1" applyAlignment="1">
      <alignment horizontal="center" vertical="center"/>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2" fillId="2" borderId="5" xfId="1" applyFont="1" applyFill="1" applyBorder="1" applyAlignment="1">
      <alignment vertical="center" wrapText="1"/>
    </xf>
    <xf numFmtId="0" fontId="4" fillId="0" borderId="1" xfId="0" applyFont="1" applyBorder="1" applyAlignment="1">
      <alignment vertical="center" wrapText="1"/>
    </xf>
    <xf numFmtId="0" fontId="3" fillId="0" borderId="1"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6" xfId="1" applyFont="1" applyBorder="1" applyAlignment="1">
      <alignment horizontal="center" vertical="center" wrapText="1"/>
    </xf>
    <xf numFmtId="0" fontId="2" fillId="0" borderId="1" xfId="1" applyFont="1" applyBorder="1" applyAlignment="1">
      <alignment vertical="center" wrapText="1"/>
    </xf>
    <xf numFmtId="0" fontId="2" fillId="3"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2" borderId="7"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3" xfId="1" applyFont="1" applyBorder="1" applyAlignment="1">
      <alignment horizontal="center" vertical="center"/>
    </xf>
    <xf numFmtId="0" fontId="2" fillId="0" borderId="1" xfId="0" applyFont="1" applyBorder="1" applyAlignment="1">
      <alignment horizontal="left" vertical="center" wrapText="1"/>
    </xf>
    <xf numFmtId="0" fontId="2" fillId="2" borderId="7" xfId="1" applyFont="1" applyFill="1" applyBorder="1" applyAlignment="1">
      <alignment horizontal="left" vertical="center" wrapText="1"/>
    </xf>
    <xf numFmtId="0" fontId="3" fillId="2" borderId="7" xfId="1" applyFont="1" applyFill="1" applyBorder="1" applyAlignment="1">
      <alignment vertical="center" wrapText="1"/>
    </xf>
    <xf numFmtId="0" fontId="3" fillId="0" borderId="1" xfId="0" applyFont="1" applyBorder="1" applyAlignment="1">
      <alignment horizontal="left" vertical="center" wrapText="1"/>
    </xf>
    <xf numFmtId="0" fontId="3" fillId="0" borderId="1" xfId="1" applyFont="1" applyBorder="1" applyAlignment="1">
      <alignment horizontal="left" vertical="center" wrapText="1"/>
    </xf>
    <xf numFmtId="0" fontId="2" fillId="2" borderId="2"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8" xfId="1" applyFont="1" applyFill="1" applyBorder="1" applyAlignment="1">
      <alignment horizontal="left" vertical="center" wrapText="1"/>
    </xf>
    <xf numFmtId="0" fontId="2" fillId="2" borderId="1" xfId="1" applyFont="1" applyFill="1" applyBorder="1" applyAlignment="1">
      <alignment horizontal="left" vertical="center" wrapText="1"/>
    </xf>
    <xf numFmtId="0" fontId="5" fillId="0" borderId="1" xfId="1" applyFont="1" applyBorder="1" applyAlignment="1">
      <alignment horizontal="left" vertical="center" wrapText="1"/>
    </xf>
    <xf numFmtId="0" fontId="6" fillId="0" borderId="1" xfId="1" applyFont="1" applyBorder="1" applyAlignment="1">
      <alignment horizontal="left" vertical="center" wrapText="1"/>
    </xf>
    <xf numFmtId="0" fontId="5" fillId="2" borderId="1" xfId="1" applyFont="1" applyFill="1" applyBorder="1" applyAlignment="1">
      <alignment horizontal="center" vertical="center" wrapText="1"/>
    </xf>
    <xf numFmtId="0" fontId="3" fillId="0" borderId="0" xfId="1" applyFont="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8" xfId="1" applyFont="1" applyBorder="1" applyAlignment="1">
      <alignment horizontal="center" vertical="center"/>
    </xf>
  </cellXfs>
  <cellStyles count="2">
    <cellStyle name="Normal" xfId="0" builtinId="0"/>
    <cellStyle name="Normal 3" xfId="1" xr:uid="{87A4A282-1A65-4C92-AEBC-5DAEC5D17C11}"/>
  </cellStyles>
  <dxfs count="13">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CCFF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A2DA-EEDD-47E2-8003-93D3213A9439}">
  <dimension ref="A1:AH65"/>
  <sheetViews>
    <sheetView tabSelected="1" zoomScale="120" zoomScaleNormal="120" zoomScaleSheetLayoutView="90" workbookViewId="0">
      <selection activeCell="O54" sqref="O54:P55"/>
    </sheetView>
  </sheetViews>
  <sheetFormatPr defaultColWidth="8.7109375" defaultRowHeight="12.75" x14ac:dyDescent="0.2"/>
  <cols>
    <col min="1" max="1" width="36.5703125" style="35" customWidth="1"/>
    <col min="2" max="2" width="15.28515625" style="3" customWidth="1"/>
    <col min="3" max="3" width="12.42578125" style="3" customWidth="1"/>
    <col min="4" max="4" width="13.5703125" style="3" customWidth="1"/>
    <col min="5" max="33" width="12.42578125" style="3" customWidth="1"/>
    <col min="34" max="16384" width="8.7109375" style="3"/>
  </cols>
  <sheetData>
    <row r="1" spans="1:34" ht="24.6" customHeight="1" x14ac:dyDescent="0.2">
      <c r="A1" s="1" t="s">
        <v>0</v>
      </c>
      <c r="B1" s="4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42" t="s">
        <v>33</v>
      </c>
    </row>
    <row r="2" spans="1:34" s="4" customFormat="1" ht="41.65" customHeight="1" x14ac:dyDescent="0.2">
      <c r="A2" s="2" t="s">
        <v>34</v>
      </c>
      <c r="B2" s="41"/>
      <c r="C2" s="2" t="s">
        <v>35</v>
      </c>
      <c r="D2" s="2" t="s">
        <v>36</v>
      </c>
      <c r="E2" s="2" t="s">
        <v>37</v>
      </c>
      <c r="F2" s="2" t="s">
        <v>38</v>
      </c>
      <c r="G2" s="2" t="s">
        <v>39</v>
      </c>
      <c r="H2" s="2" t="s">
        <v>40</v>
      </c>
      <c r="I2" s="2" t="s">
        <v>41</v>
      </c>
      <c r="J2" s="2" t="s">
        <v>42</v>
      </c>
      <c r="K2" s="2" t="s">
        <v>43</v>
      </c>
      <c r="L2" s="2" t="s">
        <v>44</v>
      </c>
      <c r="M2" s="2" t="s">
        <v>45</v>
      </c>
      <c r="N2" s="2" t="s">
        <v>46</v>
      </c>
      <c r="O2" s="2" t="s">
        <v>47</v>
      </c>
      <c r="P2" s="2" t="s">
        <v>48</v>
      </c>
      <c r="Q2" s="2" t="s">
        <v>49</v>
      </c>
      <c r="R2" s="2" t="s">
        <v>50</v>
      </c>
      <c r="S2" s="2" t="s">
        <v>51</v>
      </c>
      <c r="T2" s="2" t="s">
        <v>52</v>
      </c>
      <c r="U2" s="2" t="s">
        <v>53</v>
      </c>
      <c r="V2" s="2" t="s">
        <v>54</v>
      </c>
      <c r="W2" s="2" t="s">
        <v>55</v>
      </c>
      <c r="X2" s="2" t="s">
        <v>56</v>
      </c>
      <c r="Y2" s="2" t="s">
        <v>57</v>
      </c>
      <c r="Z2" s="2" t="s">
        <v>58</v>
      </c>
      <c r="AA2" s="2" t="s">
        <v>59</v>
      </c>
      <c r="AB2" s="2" t="s">
        <v>60</v>
      </c>
      <c r="AC2" s="2" t="s">
        <v>61</v>
      </c>
      <c r="AD2" s="2" t="s">
        <v>62</v>
      </c>
      <c r="AE2" s="2" t="s">
        <v>63</v>
      </c>
      <c r="AF2" s="2" t="s">
        <v>64</v>
      </c>
      <c r="AG2" s="2" t="s">
        <v>65</v>
      </c>
      <c r="AH2" s="43"/>
    </row>
    <row r="3" spans="1:34" s="4" customFormat="1" ht="26.65" customHeight="1" x14ac:dyDescent="0.2">
      <c r="A3" s="5" t="s">
        <v>66</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8"/>
    </row>
    <row r="4" spans="1:34" ht="26.65" customHeight="1" x14ac:dyDescent="0.2">
      <c r="A4" s="9" t="s">
        <v>67</v>
      </c>
      <c r="B4" s="10" t="s">
        <v>68</v>
      </c>
      <c r="C4" s="11">
        <v>5</v>
      </c>
      <c r="D4" s="11">
        <v>5</v>
      </c>
      <c r="E4" s="11">
        <v>5</v>
      </c>
      <c r="F4" s="11">
        <v>5</v>
      </c>
      <c r="G4" s="11">
        <v>5</v>
      </c>
      <c r="H4" s="11">
        <v>5</v>
      </c>
      <c r="I4" s="11">
        <v>5</v>
      </c>
      <c r="J4" s="11">
        <v>5</v>
      </c>
      <c r="K4" s="11">
        <v>5</v>
      </c>
      <c r="L4" s="11">
        <v>5</v>
      </c>
      <c r="M4" s="11">
        <v>5</v>
      </c>
      <c r="N4" s="11">
        <v>5</v>
      </c>
      <c r="O4" s="11">
        <v>5</v>
      </c>
      <c r="P4" s="11">
        <v>5</v>
      </c>
      <c r="Q4" s="11">
        <v>5</v>
      </c>
      <c r="R4" s="11">
        <v>5</v>
      </c>
      <c r="S4" s="11">
        <v>5</v>
      </c>
      <c r="T4" s="11">
        <v>5</v>
      </c>
      <c r="U4" s="11">
        <v>5</v>
      </c>
      <c r="V4" s="11">
        <v>5</v>
      </c>
      <c r="W4" s="11">
        <v>5</v>
      </c>
      <c r="X4" s="11">
        <v>5</v>
      </c>
      <c r="Y4" s="11">
        <v>5</v>
      </c>
      <c r="Z4" s="11">
        <v>5</v>
      </c>
      <c r="AA4" s="11">
        <v>5</v>
      </c>
      <c r="AB4" s="11">
        <v>5</v>
      </c>
      <c r="AC4" s="11">
        <v>5</v>
      </c>
      <c r="AD4" s="11">
        <v>5</v>
      </c>
      <c r="AE4" s="11">
        <v>5</v>
      </c>
      <c r="AF4" s="11">
        <v>5</v>
      </c>
      <c r="AG4" s="11">
        <v>5</v>
      </c>
      <c r="AH4" s="12">
        <f>COUNTIF(C4:AG4,"&lt;5")</f>
        <v>0</v>
      </c>
    </row>
    <row r="5" spans="1:34" ht="76.5" x14ac:dyDescent="0.2">
      <c r="A5" s="9" t="s">
        <v>69</v>
      </c>
      <c r="B5" s="10" t="s">
        <v>70</v>
      </c>
      <c r="C5" s="11">
        <v>5</v>
      </c>
      <c r="D5" s="11">
        <v>5</v>
      </c>
      <c r="E5" s="11">
        <v>5</v>
      </c>
      <c r="F5" s="11">
        <v>5</v>
      </c>
      <c r="G5" s="11">
        <v>5</v>
      </c>
      <c r="H5" s="11">
        <v>5</v>
      </c>
      <c r="I5" s="11">
        <v>5</v>
      </c>
      <c r="J5" s="11">
        <v>5</v>
      </c>
      <c r="K5" s="11">
        <v>5</v>
      </c>
      <c r="L5" s="11">
        <v>5</v>
      </c>
      <c r="M5" s="11">
        <v>5</v>
      </c>
      <c r="N5" s="11">
        <v>5</v>
      </c>
      <c r="O5" s="11">
        <v>5</v>
      </c>
      <c r="P5" s="11">
        <v>5</v>
      </c>
      <c r="Q5" s="11">
        <v>5</v>
      </c>
      <c r="R5" s="11">
        <v>5</v>
      </c>
      <c r="S5" s="11">
        <v>5</v>
      </c>
      <c r="T5" s="11">
        <v>5</v>
      </c>
      <c r="U5" s="11">
        <v>5</v>
      </c>
      <c r="V5" s="11">
        <v>5</v>
      </c>
      <c r="W5" s="11">
        <v>5</v>
      </c>
      <c r="X5" s="11">
        <v>5</v>
      </c>
      <c r="Y5" s="11">
        <v>5</v>
      </c>
      <c r="Z5" s="11">
        <v>5</v>
      </c>
      <c r="AA5" s="11">
        <v>5</v>
      </c>
      <c r="AB5" s="11">
        <v>5</v>
      </c>
      <c r="AC5" s="11">
        <v>5</v>
      </c>
      <c r="AD5" s="11">
        <v>5</v>
      </c>
      <c r="AE5" s="11">
        <v>5</v>
      </c>
      <c r="AF5" s="11">
        <v>5</v>
      </c>
      <c r="AG5" s="11">
        <v>5</v>
      </c>
      <c r="AH5" s="12">
        <f>COUNTIF(C5:AG5,"&lt;5")</f>
        <v>0</v>
      </c>
    </row>
    <row r="6" spans="1:34" ht="25.5" x14ac:dyDescent="0.2">
      <c r="A6" s="9" t="s">
        <v>71</v>
      </c>
      <c r="B6" s="13" t="s">
        <v>72</v>
      </c>
      <c r="C6" s="11">
        <v>5</v>
      </c>
      <c r="D6" s="11">
        <v>5</v>
      </c>
      <c r="E6" s="11">
        <v>5</v>
      </c>
      <c r="F6" s="11">
        <v>5</v>
      </c>
      <c r="G6" s="11">
        <v>5</v>
      </c>
      <c r="H6" s="11">
        <v>5</v>
      </c>
      <c r="I6" s="11">
        <v>5</v>
      </c>
      <c r="J6" s="11">
        <v>5</v>
      </c>
      <c r="K6" s="11">
        <v>5</v>
      </c>
      <c r="L6" s="11">
        <v>5</v>
      </c>
      <c r="M6" s="11">
        <v>5</v>
      </c>
      <c r="N6" s="11">
        <v>5</v>
      </c>
      <c r="O6" s="11">
        <v>5</v>
      </c>
      <c r="P6" s="11">
        <v>5</v>
      </c>
      <c r="Q6" s="11">
        <v>5</v>
      </c>
      <c r="R6" s="11">
        <v>5</v>
      </c>
      <c r="S6" s="11">
        <v>5</v>
      </c>
      <c r="T6" s="11">
        <v>5</v>
      </c>
      <c r="U6" s="11">
        <v>5</v>
      </c>
      <c r="V6" s="11">
        <v>5</v>
      </c>
      <c r="W6" s="11">
        <v>0</v>
      </c>
      <c r="X6" s="11">
        <v>0</v>
      </c>
      <c r="Y6" s="11">
        <v>5</v>
      </c>
      <c r="Z6" s="11">
        <v>0</v>
      </c>
      <c r="AA6" s="11">
        <v>0</v>
      </c>
      <c r="AB6" s="11">
        <v>5</v>
      </c>
      <c r="AC6" s="11">
        <v>5</v>
      </c>
      <c r="AD6" s="11">
        <v>5</v>
      </c>
      <c r="AE6" s="11">
        <v>5</v>
      </c>
      <c r="AF6" s="11">
        <v>5</v>
      </c>
      <c r="AG6" s="11">
        <v>5</v>
      </c>
      <c r="AH6" s="12">
        <f>COUNTIF(C6:AG6,"&lt;5")</f>
        <v>4</v>
      </c>
    </row>
    <row r="7" spans="1:34" s="4" customFormat="1" x14ac:dyDescent="0.2">
      <c r="A7" s="14" t="s">
        <v>73</v>
      </c>
      <c r="B7" s="15"/>
      <c r="C7" s="16">
        <f>IF(C6="","",SUM(C4:C6))</f>
        <v>15</v>
      </c>
      <c r="D7" s="16">
        <f t="shared" ref="D7:AG7" si="0">IF(D6="","",SUM(D4:D6))</f>
        <v>15</v>
      </c>
      <c r="E7" s="16">
        <f t="shared" si="0"/>
        <v>15</v>
      </c>
      <c r="F7" s="16">
        <f t="shared" si="0"/>
        <v>15</v>
      </c>
      <c r="G7" s="16">
        <f t="shared" si="0"/>
        <v>15</v>
      </c>
      <c r="H7" s="16">
        <f t="shared" si="0"/>
        <v>15</v>
      </c>
      <c r="I7" s="16">
        <f t="shared" si="0"/>
        <v>15</v>
      </c>
      <c r="J7" s="16">
        <f t="shared" si="0"/>
        <v>15</v>
      </c>
      <c r="K7" s="16">
        <f t="shared" si="0"/>
        <v>15</v>
      </c>
      <c r="L7" s="16">
        <f t="shared" si="0"/>
        <v>15</v>
      </c>
      <c r="M7" s="16">
        <f t="shared" si="0"/>
        <v>15</v>
      </c>
      <c r="N7" s="16">
        <f t="shared" si="0"/>
        <v>15</v>
      </c>
      <c r="O7" s="16">
        <f t="shared" si="0"/>
        <v>15</v>
      </c>
      <c r="P7" s="16">
        <f t="shared" si="0"/>
        <v>15</v>
      </c>
      <c r="Q7" s="16">
        <f t="shared" si="0"/>
        <v>15</v>
      </c>
      <c r="R7" s="16">
        <f t="shared" si="0"/>
        <v>15</v>
      </c>
      <c r="S7" s="16">
        <f t="shared" si="0"/>
        <v>15</v>
      </c>
      <c r="T7" s="16">
        <f t="shared" si="0"/>
        <v>15</v>
      </c>
      <c r="U7" s="16">
        <f t="shared" si="0"/>
        <v>15</v>
      </c>
      <c r="V7" s="16">
        <f t="shared" si="0"/>
        <v>15</v>
      </c>
      <c r="W7" s="16">
        <f t="shared" si="0"/>
        <v>10</v>
      </c>
      <c r="X7" s="16">
        <f t="shared" si="0"/>
        <v>10</v>
      </c>
      <c r="Y7" s="16">
        <f t="shared" si="0"/>
        <v>15</v>
      </c>
      <c r="Z7" s="16">
        <f t="shared" si="0"/>
        <v>10</v>
      </c>
      <c r="AA7" s="16">
        <f t="shared" si="0"/>
        <v>10</v>
      </c>
      <c r="AB7" s="16">
        <f t="shared" si="0"/>
        <v>15</v>
      </c>
      <c r="AC7" s="16">
        <f t="shared" si="0"/>
        <v>15</v>
      </c>
      <c r="AD7" s="16">
        <f t="shared" si="0"/>
        <v>15</v>
      </c>
      <c r="AE7" s="16">
        <f t="shared" si="0"/>
        <v>15</v>
      </c>
      <c r="AF7" s="16">
        <f t="shared" si="0"/>
        <v>15</v>
      </c>
      <c r="AG7" s="16">
        <f t="shared" si="0"/>
        <v>15</v>
      </c>
      <c r="AH7" s="12">
        <f>COUNTIF(C7:AG7,"&lt;15")</f>
        <v>4</v>
      </c>
    </row>
    <row r="8" spans="1:34" x14ac:dyDescent="0.2">
      <c r="A8" s="17" t="s">
        <v>74</v>
      </c>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9"/>
    </row>
    <row r="9" spans="1:34" ht="25.5" customHeight="1" x14ac:dyDescent="0.2">
      <c r="A9" s="9" t="s">
        <v>75</v>
      </c>
      <c r="B9" s="38" t="s">
        <v>68</v>
      </c>
      <c r="C9" s="11" t="s">
        <v>76</v>
      </c>
      <c r="D9" s="11" t="s">
        <v>76</v>
      </c>
      <c r="E9" s="11" t="s">
        <v>76</v>
      </c>
      <c r="F9" s="11" t="s">
        <v>76</v>
      </c>
      <c r="G9" s="11" t="s">
        <v>76</v>
      </c>
      <c r="H9" s="11" t="s">
        <v>76</v>
      </c>
      <c r="I9" s="11" t="s">
        <v>76</v>
      </c>
      <c r="J9" s="11" t="s">
        <v>76</v>
      </c>
      <c r="K9" s="11" t="s">
        <v>76</v>
      </c>
      <c r="L9" s="11" t="s">
        <v>76</v>
      </c>
      <c r="M9" s="11" t="s">
        <v>76</v>
      </c>
      <c r="N9" s="11" t="s">
        <v>76</v>
      </c>
      <c r="O9" s="11" t="s">
        <v>76</v>
      </c>
      <c r="P9" s="11" t="s">
        <v>76</v>
      </c>
      <c r="Q9" s="11" t="s">
        <v>76</v>
      </c>
      <c r="R9" s="11" t="s">
        <v>76</v>
      </c>
      <c r="S9" s="11" t="s">
        <v>76</v>
      </c>
      <c r="T9" s="11" t="s">
        <v>76</v>
      </c>
      <c r="U9" s="11" t="s">
        <v>76</v>
      </c>
      <c r="V9" s="11" t="s">
        <v>76</v>
      </c>
      <c r="W9" s="11" t="s">
        <v>76</v>
      </c>
      <c r="X9" s="11" t="s">
        <v>76</v>
      </c>
      <c r="Y9" s="11" t="s">
        <v>76</v>
      </c>
      <c r="Z9" s="11" t="s">
        <v>76</v>
      </c>
      <c r="AA9" s="11" t="s">
        <v>76</v>
      </c>
      <c r="AB9" s="11" t="s">
        <v>76</v>
      </c>
      <c r="AC9" s="11" t="s">
        <v>76</v>
      </c>
      <c r="AD9" s="11" t="s">
        <v>76</v>
      </c>
      <c r="AE9" s="11" t="s">
        <v>76</v>
      </c>
      <c r="AF9" s="11" t="s">
        <v>76</v>
      </c>
      <c r="AG9" s="11" t="s">
        <v>76</v>
      </c>
      <c r="AH9" s="12">
        <f>COUNTIF(C9:AG9,"N")</f>
        <v>0</v>
      </c>
    </row>
    <row r="10" spans="1:34" ht="25.5" customHeight="1" x14ac:dyDescent="0.2">
      <c r="A10" s="9" t="s">
        <v>77</v>
      </c>
      <c r="B10" s="39"/>
      <c r="C10" s="11" t="s">
        <v>76</v>
      </c>
      <c r="D10" s="11" t="s">
        <v>76</v>
      </c>
      <c r="E10" s="11" t="s">
        <v>76</v>
      </c>
      <c r="F10" s="11" t="s">
        <v>76</v>
      </c>
      <c r="G10" s="11" t="s">
        <v>76</v>
      </c>
      <c r="H10" s="11" t="s">
        <v>76</v>
      </c>
      <c r="I10" s="11" t="s">
        <v>76</v>
      </c>
      <c r="J10" s="11" t="s">
        <v>76</v>
      </c>
      <c r="K10" s="11" t="s">
        <v>76</v>
      </c>
      <c r="L10" s="11" t="s">
        <v>76</v>
      </c>
      <c r="M10" s="11" t="s">
        <v>76</v>
      </c>
      <c r="N10" s="11" t="s">
        <v>76</v>
      </c>
      <c r="O10" s="11" t="s">
        <v>76</v>
      </c>
      <c r="P10" s="11" t="s">
        <v>76</v>
      </c>
      <c r="Q10" s="11" t="s">
        <v>76</v>
      </c>
      <c r="R10" s="11" t="s">
        <v>76</v>
      </c>
      <c r="S10" s="11" t="s">
        <v>76</v>
      </c>
      <c r="T10" s="11" t="s">
        <v>76</v>
      </c>
      <c r="U10" s="11" t="s">
        <v>76</v>
      </c>
      <c r="V10" s="11" t="s">
        <v>76</v>
      </c>
      <c r="W10" s="11" t="s">
        <v>76</v>
      </c>
      <c r="X10" s="11" t="s">
        <v>76</v>
      </c>
      <c r="Y10" s="11" t="s">
        <v>76</v>
      </c>
      <c r="Z10" s="11" t="s">
        <v>76</v>
      </c>
      <c r="AA10" s="11" t="s">
        <v>76</v>
      </c>
      <c r="AB10" s="11" t="s">
        <v>76</v>
      </c>
      <c r="AC10" s="11" t="s">
        <v>76</v>
      </c>
      <c r="AD10" s="11" t="s">
        <v>76</v>
      </c>
      <c r="AE10" s="11" t="s">
        <v>76</v>
      </c>
      <c r="AF10" s="11" t="s">
        <v>76</v>
      </c>
      <c r="AG10" s="11" t="s">
        <v>76</v>
      </c>
      <c r="AH10" s="12">
        <f>COUNTIF(C10:AG10,"N")</f>
        <v>0</v>
      </c>
    </row>
    <row r="11" spans="1:34" x14ac:dyDescent="0.2">
      <c r="A11" s="9" t="s">
        <v>78</v>
      </c>
      <c r="B11" s="36" t="s">
        <v>70</v>
      </c>
      <c r="C11" s="11" t="s">
        <v>76</v>
      </c>
      <c r="D11" s="11" t="s">
        <v>76</v>
      </c>
      <c r="E11" s="11" t="s">
        <v>76</v>
      </c>
      <c r="F11" s="11" t="s">
        <v>76</v>
      </c>
      <c r="G11" s="11" t="s">
        <v>76</v>
      </c>
      <c r="H11" s="11" t="s">
        <v>76</v>
      </c>
      <c r="I11" s="11" t="s">
        <v>76</v>
      </c>
      <c r="J11" s="11" t="s">
        <v>76</v>
      </c>
      <c r="K11" s="11" t="s">
        <v>76</v>
      </c>
      <c r="L11" s="11" t="s">
        <v>76</v>
      </c>
      <c r="M11" s="11" t="s">
        <v>76</v>
      </c>
      <c r="N11" s="11" t="s">
        <v>76</v>
      </c>
      <c r="O11" s="11" t="s">
        <v>76</v>
      </c>
      <c r="P11" s="11" t="s">
        <v>76</v>
      </c>
      <c r="Q11" s="11" t="s">
        <v>76</v>
      </c>
      <c r="R11" s="11" t="s">
        <v>76</v>
      </c>
      <c r="S11" s="11" t="s">
        <v>76</v>
      </c>
      <c r="T11" s="11" t="s">
        <v>76</v>
      </c>
      <c r="U11" s="11" t="s">
        <v>76</v>
      </c>
      <c r="V11" s="11" t="s">
        <v>76</v>
      </c>
      <c r="W11" s="11" t="s">
        <v>76</v>
      </c>
      <c r="X11" s="11" t="s">
        <v>76</v>
      </c>
      <c r="Y11" s="11" t="s">
        <v>76</v>
      </c>
      <c r="Z11" s="11" t="s">
        <v>76</v>
      </c>
      <c r="AA11" s="11" t="s">
        <v>76</v>
      </c>
      <c r="AB11" s="11" t="s">
        <v>76</v>
      </c>
      <c r="AC11" s="11" t="s">
        <v>76</v>
      </c>
      <c r="AD11" s="11" t="s">
        <v>76</v>
      </c>
      <c r="AE11" s="11" t="s">
        <v>76</v>
      </c>
      <c r="AF11" s="11" t="s">
        <v>76</v>
      </c>
      <c r="AG11" s="11" t="s">
        <v>76</v>
      </c>
      <c r="AH11" s="12">
        <f>COUNTIF(C11:AG11,"N")</f>
        <v>0</v>
      </c>
    </row>
    <row r="12" spans="1:34" ht="51" x14ac:dyDescent="0.2">
      <c r="A12" s="9" t="s">
        <v>79</v>
      </c>
      <c r="B12" s="44"/>
      <c r="C12" s="11" t="s">
        <v>76</v>
      </c>
      <c r="D12" s="11" t="s">
        <v>76</v>
      </c>
      <c r="E12" s="11" t="s">
        <v>76</v>
      </c>
      <c r="F12" s="11" t="s">
        <v>76</v>
      </c>
      <c r="G12" s="11" t="s">
        <v>76</v>
      </c>
      <c r="H12" s="11" t="s">
        <v>76</v>
      </c>
      <c r="I12" s="11" t="s">
        <v>76</v>
      </c>
      <c r="J12" s="11" t="s">
        <v>76</v>
      </c>
      <c r="K12" s="11" t="s">
        <v>76</v>
      </c>
      <c r="L12" s="11" t="s">
        <v>76</v>
      </c>
      <c r="M12" s="11" t="s">
        <v>76</v>
      </c>
      <c r="N12" s="11" t="s">
        <v>76</v>
      </c>
      <c r="O12" s="11" t="s">
        <v>76</v>
      </c>
      <c r="P12" s="11" t="s">
        <v>76</v>
      </c>
      <c r="Q12" s="11" t="s">
        <v>76</v>
      </c>
      <c r="R12" s="11" t="s">
        <v>76</v>
      </c>
      <c r="S12" s="11" t="s">
        <v>76</v>
      </c>
      <c r="T12" s="11" t="s">
        <v>76</v>
      </c>
      <c r="U12" s="11" t="s">
        <v>76</v>
      </c>
      <c r="V12" s="11" t="s">
        <v>76</v>
      </c>
      <c r="W12" s="11" t="s">
        <v>76</v>
      </c>
      <c r="X12" s="11" t="s">
        <v>76</v>
      </c>
      <c r="Y12" s="11" t="s">
        <v>76</v>
      </c>
      <c r="Z12" s="11" t="s">
        <v>76</v>
      </c>
      <c r="AA12" s="11" t="s">
        <v>76</v>
      </c>
      <c r="AB12" s="11" t="s">
        <v>76</v>
      </c>
      <c r="AC12" s="11" t="s">
        <v>76</v>
      </c>
      <c r="AD12" s="11" t="s">
        <v>76</v>
      </c>
      <c r="AE12" s="11" t="s">
        <v>76</v>
      </c>
      <c r="AF12" s="11" t="s">
        <v>76</v>
      </c>
      <c r="AG12" s="11" t="s">
        <v>76</v>
      </c>
      <c r="AH12" s="12">
        <f>COUNTIF(C12:AG12,"N")</f>
        <v>0</v>
      </c>
    </row>
    <row r="13" spans="1:34" x14ac:dyDescent="0.2">
      <c r="A13" s="9" t="s">
        <v>80</v>
      </c>
      <c r="B13" s="44"/>
      <c r="C13" s="11" t="s">
        <v>76</v>
      </c>
      <c r="D13" s="11" t="s">
        <v>76</v>
      </c>
      <c r="E13" s="11" t="s">
        <v>76</v>
      </c>
      <c r="F13" s="11" t="s">
        <v>76</v>
      </c>
      <c r="G13" s="11" t="s">
        <v>76</v>
      </c>
      <c r="H13" s="11" t="s">
        <v>76</v>
      </c>
      <c r="I13" s="11" t="s">
        <v>76</v>
      </c>
      <c r="J13" s="11" t="s">
        <v>76</v>
      </c>
      <c r="K13" s="11" t="s">
        <v>76</v>
      </c>
      <c r="L13" s="11" t="s">
        <v>76</v>
      </c>
      <c r="M13" s="11" t="s">
        <v>76</v>
      </c>
      <c r="N13" s="11" t="s">
        <v>76</v>
      </c>
      <c r="O13" s="11" t="s">
        <v>76</v>
      </c>
      <c r="P13" s="11" t="s">
        <v>76</v>
      </c>
      <c r="Q13" s="11" t="s">
        <v>76</v>
      </c>
      <c r="R13" s="11" t="s">
        <v>76</v>
      </c>
      <c r="S13" s="11" t="s">
        <v>76</v>
      </c>
      <c r="T13" s="11" t="s">
        <v>76</v>
      </c>
      <c r="U13" s="11" t="s">
        <v>76</v>
      </c>
      <c r="V13" s="11" t="s">
        <v>76</v>
      </c>
      <c r="W13" s="11" t="s">
        <v>76</v>
      </c>
      <c r="X13" s="11" t="s">
        <v>76</v>
      </c>
      <c r="Y13" s="11" t="s">
        <v>76</v>
      </c>
      <c r="Z13" s="11" t="s">
        <v>76</v>
      </c>
      <c r="AA13" s="11" t="s">
        <v>76</v>
      </c>
      <c r="AB13" s="11" t="s">
        <v>76</v>
      </c>
      <c r="AC13" s="11" t="s">
        <v>76</v>
      </c>
      <c r="AD13" s="11" t="s">
        <v>76</v>
      </c>
      <c r="AE13" s="11" t="s">
        <v>76</v>
      </c>
      <c r="AF13" s="11" t="s">
        <v>76</v>
      </c>
      <c r="AG13" s="11" t="s">
        <v>76</v>
      </c>
      <c r="AH13" s="12">
        <f t="shared" ref="AH13:AH26" si="1">COUNTIF(C14:AG14,"N")</f>
        <v>0</v>
      </c>
    </row>
    <row r="14" spans="1:34" ht="51" x14ac:dyDescent="0.2">
      <c r="A14" s="9" t="s">
        <v>81</v>
      </c>
      <c r="B14" s="44"/>
      <c r="C14" s="11" t="s">
        <v>76</v>
      </c>
      <c r="D14" s="11" t="s">
        <v>76</v>
      </c>
      <c r="E14" s="11" t="s">
        <v>76</v>
      </c>
      <c r="F14" s="11" t="s">
        <v>76</v>
      </c>
      <c r="G14" s="11" t="s">
        <v>76</v>
      </c>
      <c r="H14" s="11" t="s">
        <v>76</v>
      </c>
      <c r="I14" s="11" t="s">
        <v>76</v>
      </c>
      <c r="J14" s="11" t="s">
        <v>76</v>
      </c>
      <c r="K14" s="11" t="s">
        <v>76</v>
      </c>
      <c r="L14" s="11" t="s">
        <v>76</v>
      </c>
      <c r="M14" s="11" t="s">
        <v>76</v>
      </c>
      <c r="N14" s="11" t="s">
        <v>76</v>
      </c>
      <c r="O14" s="11" t="s">
        <v>76</v>
      </c>
      <c r="P14" s="11" t="s">
        <v>76</v>
      </c>
      <c r="Q14" s="11" t="s">
        <v>76</v>
      </c>
      <c r="R14" s="11" t="s">
        <v>76</v>
      </c>
      <c r="S14" s="11" t="s">
        <v>76</v>
      </c>
      <c r="T14" s="11" t="s">
        <v>76</v>
      </c>
      <c r="U14" s="11" t="s">
        <v>76</v>
      </c>
      <c r="V14" s="11" t="s">
        <v>76</v>
      </c>
      <c r="W14" s="11" t="s">
        <v>76</v>
      </c>
      <c r="X14" s="11" t="s">
        <v>76</v>
      </c>
      <c r="Y14" s="11" t="s">
        <v>76</v>
      </c>
      <c r="Z14" s="11" t="s">
        <v>76</v>
      </c>
      <c r="AA14" s="11" t="s">
        <v>76</v>
      </c>
      <c r="AB14" s="11" t="s">
        <v>76</v>
      </c>
      <c r="AC14" s="11" t="s">
        <v>76</v>
      </c>
      <c r="AD14" s="11" t="s">
        <v>76</v>
      </c>
      <c r="AE14" s="11" t="s">
        <v>76</v>
      </c>
      <c r="AF14" s="11" t="s">
        <v>76</v>
      </c>
      <c r="AG14" s="11" t="s">
        <v>76</v>
      </c>
      <c r="AH14" s="12">
        <f t="shared" si="1"/>
        <v>0</v>
      </c>
    </row>
    <row r="15" spans="1:34" ht="25.5" x14ac:dyDescent="0.2">
      <c r="A15" s="9" t="s">
        <v>82</v>
      </c>
      <c r="B15" s="44"/>
      <c r="C15" s="11" t="s">
        <v>76</v>
      </c>
      <c r="D15" s="11" t="s">
        <v>76</v>
      </c>
      <c r="E15" s="11" t="s">
        <v>76</v>
      </c>
      <c r="F15" s="11" t="s">
        <v>76</v>
      </c>
      <c r="G15" s="11" t="s">
        <v>76</v>
      </c>
      <c r="H15" s="11" t="s">
        <v>76</v>
      </c>
      <c r="I15" s="11" t="s">
        <v>76</v>
      </c>
      <c r="J15" s="11" t="s">
        <v>76</v>
      </c>
      <c r="K15" s="11" t="s">
        <v>76</v>
      </c>
      <c r="L15" s="11" t="s">
        <v>76</v>
      </c>
      <c r="M15" s="11" t="s">
        <v>76</v>
      </c>
      <c r="N15" s="11" t="s">
        <v>76</v>
      </c>
      <c r="O15" s="11" t="s">
        <v>76</v>
      </c>
      <c r="P15" s="11" t="s">
        <v>76</v>
      </c>
      <c r="Q15" s="11" t="s">
        <v>76</v>
      </c>
      <c r="R15" s="11" t="s">
        <v>76</v>
      </c>
      <c r="S15" s="11" t="s">
        <v>76</v>
      </c>
      <c r="T15" s="11" t="s">
        <v>76</v>
      </c>
      <c r="U15" s="11" t="s">
        <v>76</v>
      </c>
      <c r="V15" s="11" t="s">
        <v>76</v>
      </c>
      <c r="W15" s="11" t="s">
        <v>76</v>
      </c>
      <c r="X15" s="11" t="s">
        <v>76</v>
      </c>
      <c r="Y15" s="11" t="s">
        <v>76</v>
      </c>
      <c r="Z15" s="11" t="s">
        <v>76</v>
      </c>
      <c r="AA15" s="11" t="s">
        <v>76</v>
      </c>
      <c r="AB15" s="11" t="s">
        <v>76</v>
      </c>
      <c r="AC15" s="11" t="s">
        <v>76</v>
      </c>
      <c r="AD15" s="11" t="s">
        <v>76</v>
      </c>
      <c r="AE15" s="11" t="s">
        <v>76</v>
      </c>
      <c r="AF15" s="11" t="s">
        <v>76</v>
      </c>
      <c r="AG15" s="11" t="s">
        <v>76</v>
      </c>
      <c r="AH15" s="12">
        <f t="shared" si="1"/>
        <v>0</v>
      </c>
    </row>
    <row r="16" spans="1:34" ht="38.25" x14ac:dyDescent="0.2">
      <c r="A16" s="9" t="s">
        <v>83</v>
      </c>
      <c r="B16" s="44"/>
      <c r="C16" s="11" t="s">
        <v>76</v>
      </c>
      <c r="D16" s="11" t="s">
        <v>76</v>
      </c>
      <c r="E16" s="11" t="s">
        <v>76</v>
      </c>
      <c r="F16" s="11" t="s">
        <v>76</v>
      </c>
      <c r="G16" s="11" t="s">
        <v>76</v>
      </c>
      <c r="H16" s="11" t="s">
        <v>76</v>
      </c>
      <c r="I16" s="11" t="s">
        <v>76</v>
      </c>
      <c r="J16" s="11" t="s">
        <v>76</v>
      </c>
      <c r="K16" s="11" t="s">
        <v>76</v>
      </c>
      <c r="L16" s="11" t="s">
        <v>76</v>
      </c>
      <c r="M16" s="11" t="s">
        <v>76</v>
      </c>
      <c r="N16" s="11" t="s">
        <v>76</v>
      </c>
      <c r="O16" s="11" t="s">
        <v>76</v>
      </c>
      <c r="P16" s="11" t="s">
        <v>76</v>
      </c>
      <c r="Q16" s="11" t="s">
        <v>76</v>
      </c>
      <c r="R16" s="11" t="s">
        <v>76</v>
      </c>
      <c r="S16" s="11" t="s">
        <v>76</v>
      </c>
      <c r="T16" s="11" t="s">
        <v>76</v>
      </c>
      <c r="U16" s="11" t="s">
        <v>76</v>
      </c>
      <c r="V16" s="11" t="s">
        <v>76</v>
      </c>
      <c r="W16" s="11" t="s">
        <v>76</v>
      </c>
      <c r="X16" s="11" t="s">
        <v>76</v>
      </c>
      <c r="Y16" s="11" t="s">
        <v>76</v>
      </c>
      <c r="Z16" s="11" t="s">
        <v>76</v>
      </c>
      <c r="AA16" s="11" t="s">
        <v>76</v>
      </c>
      <c r="AB16" s="11" t="s">
        <v>76</v>
      </c>
      <c r="AC16" s="11" t="s">
        <v>76</v>
      </c>
      <c r="AD16" s="11" t="s">
        <v>76</v>
      </c>
      <c r="AE16" s="11" t="s">
        <v>76</v>
      </c>
      <c r="AF16" s="11" t="s">
        <v>76</v>
      </c>
      <c r="AG16" s="11" t="s">
        <v>76</v>
      </c>
      <c r="AH16" s="12">
        <f t="shared" si="1"/>
        <v>0</v>
      </c>
    </row>
    <row r="17" spans="1:34" ht="25.5" x14ac:dyDescent="0.2">
      <c r="A17" s="9" t="s">
        <v>84</v>
      </c>
      <c r="B17" s="44"/>
      <c r="C17" s="11" t="s">
        <v>76</v>
      </c>
      <c r="D17" s="11" t="s">
        <v>76</v>
      </c>
      <c r="E17" s="11" t="s">
        <v>76</v>
      </c>
      <c r="F17" s="11" t="s">
        <v>76</v>
      </c>
      <c r="G17" s="11" t="s">
        <v>76</v>
      </c>
      <c r="H17" s="11" t="s">
        <v>76</v>
      </c>
      <c r="I17" s="11" t="s">
        <v>76</v>
      </c>
      <c r="J17" s="11" t="s">
        <v>76</v>
      </c>
      <c r="K17" s="11" t="s">
        <v>76</v>
      </c>
      <c r="L17" s="11" t="s">
        <v>76</v>
      </c>
      <c r="M17" s="11" t="s">
        <v>76</v>
      </c>
      <c r="N17" s="11" t="s">
        <v>76</v>
      </c>
      <c r="O17" s="11" t="s">
        <v>76</v>
      </c>
      <c r="P17" s="11" t="s">
        <v>76</v>
      </c>
      <c r="Q17" s="11" t="s">
        <v>76</v>
      </c>
      <c r="R17" s="11" t="s">
        <v>76</v>
      </c>
      <c r="S17" s="11" t="s">
        <v>76</v>
      </c>
      <c r="T17" s="11" t="s">
        <v>76</v>
      </c>
      <c r="U17" s="11" t="s">
        <v>76</v>
      </c>
      <c r="V17" s="11" t="s">
        <v>76</v>
      </c>
      <c r="W17" s="11" t="s">
        <v>76</v>
      </c>
      <c r="X17" s="11" t="s">
        <v>76</v>
      </c>
      <c r="Y17" s="11" t="s">
        <v>76</v>
      </c>
      <c r="Z17" s="11" t="s">
        <v>76</v>
      </c>
      <c r="AA17" s="11" t="s">
        <v>76</v>
      </c>
      <c r="AB17" s="11" t="s">
        <v>76</v>
      </c>
      <c r="AC17" s="11" t="s">
        <v>76</v>
      </c>
      <c r="AD17" s="11" t="s">
        <v>76</v>
      </c>
      <c r="AE17" s="11" t="s">
        <v>76</v>
      </c>
      <c r="AF17" s="11" t="s">
        <v>76</v>
      </c>
      <c r="AG17" s="11" t="s">
        <v>76</v>
      </c>
      <c r="AH17" s="12">
        <f t="shared" si="1"/>
        <v>0</v>
      </c>
    </row>
    <row r="18" spans="1:34" ht="25.5" x14ac:dyDescent="0.2">
      <c r="A18" s="9" t="s">
        <v>85</v>
      </c>
      <c r="B18" s="44"/>
      <c r="C18" s="11" t="s">
        <v>76</v>
      </c>
      <c r="D18" s="11" t="s">
        <v>76</v>
      </c>
      <c r="E18" s="11" t="s">
        <v>76</v>
      </c>
      <c r="F18" s="11" t="s">
        <v>76</v>
      </c>
      <c r="G18" s="11" t="s">
        <v>76</v>
      </c>
      <c r="H18" s="11" t="s">
        <v>76</v>
      </c>
      <c r="I18" s="11" t="s">
        <v>76</v>
      </c>
      <c r="J18" s="11" t="s">
        <v>76</v>
      </c>
      <c r="K18" s="11" t="s">
        <v>76</v>
      </c>
      <c r="L18" s="11" t="s">
        <v>76</v>
      </c>
      <c r="M18" s="11" t="s">
        <v>76</v>
      </c>
      <c r="N18" s="11" t="s">
        <v>76</v>
      </c>
      <c r="O18" s="11" t="s">
        <v>76</v>
      </c>
      <c r="P18" s="11" t="s">
        <v>76</v>
      </c>
      <c r="Q18" s="11" t="s">
        <v>76</v>
      </c>
      <c r="R18" s="11" t="s">
        <v>76</v>
      </c>
      <c r="S18" s="11" t="s">
        <v>76</v>
      </c>
      <c r="T18" s="11" t="s">
        <v>76</v>
      </c>
      <c r="U18" s="11" t="s">
        <v>76</v>
      </c>
      <c r="V18" s="11" t="s">
        <v>76</v>
      </c>
      <c r="W18" s="11" t="s">
        <v>76</v>
      </c>
      <c r="X18" s="11" t="s">
        <v>76</v>
      </c>
      <c r="Y18" s="11" t="s">
        <v>76</v>
      </c>
      <c r="Z18" s="11" t="s">
        <v>76</v>
      </c>
      <c r="AA18" s="11" t="s">
        <v>76</v>
      </c>
      <c r="AB18" s="11" t="s">
        <v>76</v>
      </c>
      <c r="AC18" s="11" t="s">
        <v>76</v>
      </c>
      <c r="AD18" s="11" t="s">
        <v>76</v>
      </c>
      <c r="AE18" s="11" t="s">
        <v>76</v>
      </c>
      <c r="AF18" s="11" t="s">
        <v>76</v>
      </c>
      <c r="AG18" s="11" t="s">
        <v>76</v>
      </c>
      <c r="AH18" s="12">
        <f t="shared" si="1"/>
        <v>0</v>
      </c>
    </row>
    <row r="19" spans="1:34" ht="25.5" x14ac:dyDescent="0.2">
      <c r="A19" s="9" t="s">
        <v>86</v>
      </c>
      <c r="B19" s="37"/>
      <c r="C19" s="11" t="s">
        <v>76</v>
      </c>
      <c r="D19" s="11" t="s">
        <v>76</v>
      </c>
      <c r="E19" s="11" t="s">
        <v>76</v>
      </c>
      <c r="F19" s="11" t="s">
        <v>76</v>
      </c>
      <c r="G19" s="11" t="s">
        <v>76</v>
      </c>
      <c r="H19" s="11" t="s">
        <v>76</v>
      </c>
      <c r="I19" s="11" t="s">
        <v>76</v>
      </c>
      <c r="J19" s="11" t="s">
        <v>76</v>
      </c>
      <c r="K19" s="11" t="s">
        <v>76</v>
      </c>
      <c r="L19" s="11" t="s">
        <v>76</v>
      </c>
      <c r="M19" s="11" t="s">
        <v>76</v>
      </c>
      <c r="N19" s="11" t="s">
        <v>76</v>
      </c>
      <c r="O19" s="11" t="s">
        <v>76</v>
      </c>
      <c r="P19" s="11" t="s">
        <v>76</v>
      </c>
      <c r="Q19" s="11" t="s">
        <v>76</v>
      </c>
      <c r="R19" s="11" t="s">
        <v>76</v>
      </c>
      <c r="S19" s="11" t="s">
        <v>76</v>
      </c>
      <c r="T19" s="11" t="s">
        <v>76</v>
      </c>
      <c r="U19" s="11" t="s">
        <v>76</v>
      </c>
      <c r="V19" s="11" t="s">
        <v>76</v>
      </c>
      <c r="W19" s="11" t="s">
        <v>76</v>
      </c>
      <c r="X19" s="11" t="s">
        <v>76</v>
      </c>
      <c r="Y19" s="11" t="s">
        <v>76</v>
      </c>
      <c r="Z19" s="11" t="s">
        <v>76</v>
      </c>
      <c r="AA19" s="11" t="s">
        <v>76</v>
      </c>
      <c r="AB19" s="11" t="s">
        <v>76</v>
      </c>
      <c r="AC19" s="11" t="s">
        <v>76</v>
      </c>
      <c r="AD19" s="11" t="s">
        <v>76</v>
      </c>
      <c r="AE19" s="11" t="s">
        <v>76</v>
      </c>
      <c r="AF19" s="11" t="s">
        <v>76</v>
      </c>
      <c r="AG19" s="11" t="s">
        <v>76</v>
      </c>
      <c r="AH19" s="12">
        <f t="shared" si="1"/>
        <v>0</v>
      </c>
    </row>
    <row r="20" spans="1:34" ht="25.5" x14ac:dyDescent="0.2">
      <c r="A20" s="9" t="s">
        <v>87</v>
      </c>
      <c r="B20" s="36" t="s">
        <v>68</v>
      </c>
      <c r="C20" s="11" t="s">
        <v>76</v>
      </c>
      <c r="D20" s="11" t="s">
        <v>76</v>
      </c>
      <c r="E20" s="11" t="s">
        <v>76</v>
      </c>
      <c r="F20" s="11" t="s">
        <v>76</v>
      </c>
      <c r="G20" s="11" t="s">
        <v>76</v>
      </c>
      <c r="H20" s="11" t="s">
        <v>76</v>
      </c>
      <c r="I20" s="11" t="s">
        <v>76</v>
      </c>
      <c r="J20" s="11" t="s">
        <v>76</v>
      </c>
      <c r="K20" s="11" t="s">
        <v>76</v>
      </c>
      <c r="L20" s="11" t="s">
        <v>76</v>
      </c>
      <c r="M20" s="11" t="s">
        <v>76</v>
      </c>
      <c r="N20" s="11" t="s">
        <v>76</v>
      </c>
      <c r="O20" s="11" t="s">
        <v>76</v>
      </c>
      <c r="P20" s="11" t="s">
        <v>76</v>
      </c>
      <c r="Q20" s="11" t="s">
        <v>76</v>
      </c>
      <c r="R20" s="11" t="s">
        <v>76</v>
      </c>
      <c r="S20" s="11" t="s">
        <v>76</v>
      </c>
      <c r="T20" s="11" t="s">
        <v>76</v>
      </c>
      <c r="U20" s="11" t="s">
        <v>76</v>
      </c>
      <c r="V20" s="11" t="s">
        <v>76</v>
      </c>
      <c r="W20" s="11" t="s">
        <v>76</v>
      </c>
      <c r="X20" s="11" t="s">
        <v>76</v>
      </c>
      <c r="Y20" s="11" t="s">
        <v>76</v>
      </c>
      <c r="Z20" s="11" t="s">
        <v>76</v>
      </c>
      <c r="AA20" s="11" t="s">
        <v>76</v>
      </c>
      <c r="AB20" s="11" t="s">
        <v>76</v>
      </c>
      <c r="AC20" s="11" t="s">
        <v>76</v>
      </c>
      <c r="AD20" s="11" t="s">
        <v>76</v>
      </c>
      <c r="AE20" s="11" t="s">
        <v>76</v>
      </c>
      <c r="AF20" s="11" t="s">
        <v>76</v>
      </c>
      <c r="AG20" s="11" t="s">
        <v>76</v>
      </c>
      <c r="AH20" s="12">
        <f t="shared" si="1"/>
        <v>0</v>
      </c>
    </row>
    <row r="21" spans="1:34" x14ac:dyDescent="0.2">
      <c r="A21" s="9" t="s">
        <v>88</v>
      </c>
      <c r="B21" s="44"/>
      <c r="C21" s="11" t="s">
        <v>76</v>
      </c>
      <c r="D21" s="11" t="s">
        <v>76</v>
      </c>
      <c r="E21" s="11" t="s">
        <v>76</v>
      </c>
      <c r="F21" s="11" t="s">
        <v>76</v>
      </c>
      <c r="G21" s="11" t="s">
        <v>76</v>
      </c>
      <c r="H21" s="11" t="s">
        <v>76</v>
      </c>
      <c r="I21" s="11" t="s">
        <v>76</v>
      </c>
      <c r="J21" s="11" t="s">
        <v>76</v>
      </c>
      <c r="K21" s="11" t="s">
        <v>76</v>
      </c>
      <c r="L21" s="11" t="s">
        <v>76</v>
      </c>
      <c r="M21" s="11" t="s">
        <v>76</v>
      </c>
      <c r="N21" s="11" t="s">
        <v>76</v>
      </c>
      <c r="O21" s="11" t="s">
        <v>76</v>
      </c>
      <c r="P21" s="11" t="s">
        <v>76</v>
      </c>
      <c r="Q21" s="11" t="s">
        <v>76</v>
      </c>
      <c r="R21" s="11" t="s">
        <v>76</v>
      </c>
      <c r="S21" s="11" t="s">
        <v>76</v>
      </c>
      <c r="T21" s="11" t="s">
        <v>76</v>
      </c>
      <c r="U21" s="11" t="s">
        <v>76</v>
      </c>
      <c r="V21" s="11" t="s">
        <v>76</v>
      </c>
      <c r="W21" s="11" t="s">
        <v>76</v>
      </c>
      <c r="X21" s="11" t="s">
        <v>76</v>
      </c>
      <c r="Y21" s="11" t="s">
        <v>76</v>
      </c>
      <c r="Z21" s="11" t="s">
        <v>76</v>
      </c>
      <c r="AA21" s="11" t="s">
        <v>76</v>
      </c>
      <c r="AB21" s="11" t="s">
        <v>76</v>
      </c>
      <c r="AC21" s="11" t="s">
        <v>76</v>
      </c>
      <c r="AD21" s="11" t="s">
        <v>76</v>
      </c>
      <c r="AE21" s="11" t="s">
        <v>76</v>
      </c>
      <c r="AF21" s="11" t="s">
        <v>76</v>
      </c>
      <c r="AG21" s="11" t="s">
        <v>76</v>
      </c>
      <c r="AH21" s="12">
        <f t="shared" si="1"/>
        <v>0</v>
      </c>
    </row>
    <row r="22" spans="1:34" ht="25.5" x14ac:dyDescent="0.2">
      <c r="A22" s="9" t="s">
        <v>89</v>
      </c>
      <c r="B22" s="44"/>
      <c r="C22" s="11" t="s">
        <v>76</v>
      </c>
      <c r="D22" s="11" t="s">
        <v>76</v>
      </c>
      <c r="E22" s="11" t="s">
        <v>76</v>
      </c>
      <c r="F22" s="11" t="s">
        <v>76</v>
      </c>
      <c r="G22" s="11" t="s">
        <v>76</v>
      </c>
      <c r="H22" s="11" t="s">
        <v>76</v>
      </c>
      <c r="I22" s="11" t="s">
        <v>76</v>
      </c>
      <c r="J22" s="11" t="s">
        <v>76</v>
      </c>
      <c r="K22" s="11" t="s">
        <v>76</v>
      </c>
      <c r="L22" s="11" t="s">
        <v>76</v>
      </c>
      <c r="M22" s="11" t="s">
        <v>76</v>
      </c>
      <c r="N22" s="11" t="s">
        <v>76</v>
      </c>
      <c r="O22" s="11" t="s">
        <v>76</v>
      </c>
      <c r="P22" s="11" t="s">
        <v>76</v>
      </c>
      <c r="Q22" s="11" t="s">
        <v>76</v>
      </c>
      <c r="R22" s="11" t="s">
        <v>76</v>
      </c>
      <c r="S22" s="11" t="s">
        <v>76</v>
      </c>
      <c r="T22" s="11" t="s">
        <v>76</v>
      </c>
      <c r="U22" s="11" t="s">
        <v>76</v>
      </c>
      <c r="V22" s="11" t="s">
        <v>76</v>
      </c>
      <c r="W22" s="11" t="s">
        <v>76</v>
      </c>
      <c r="X22" s="11" t="s">
        <v>76</v>
      </c>
      <c r="Y22" s="11" t="s">
        <v>76</v>
      </c>
      <c r="Z22" s="11" t="s">
        <v>76</v>
      </c>
      <c r="AA22" s="11" t="s">
        <v>76</v>
      </c>
      <c r="AB22" s="11" t="s">
        <v>76</v>
      </c>
      <c r="AC22" s="11" t="s">
        <v>76</v>
      </c>
      <c r="AD22" s="11" t="s">
        <v>76</v>
      </c>
      <c r="AE22" s="11" t="s">
        <v>76</v>
      </c>
      <c r="AF22" s="11" t="s">
        <v>76</v>
      </c>
      <c r="AG22" s="11" t="s">
        <v>76</v>
      </c>
      <c r="AH22" s="12">
        <f t="shared" si="1"/>
        <v>0</v>
      </c>
    </row>
    <row r="23" spans="1:34" x14ac:dyDescent="0.2">
      <c r="A23" s="9" t="s">
        <v>90</v>
      </c>
      <c r="B23" s="44"/>
      <c r="C23" s="11" t="s">
        <v>76</v>
      </c>
      <c r="D23" s="11" t="s">
        <v>76</v>
      </c>
      <c r="E23" s="11" t="s">
        <v>76</v>
      </c>
      <c r="F23" s="11" t="s">
        <v>76</v>
      </c>
      <c r="G23" s="11" t="s">
        <v>76</v>
      </c>
      <c r="H23" s="11" t="s">
        <v>76</v>
      </c>
      <c r="I23" s="11" t="s">
        <v>76</v>
      </c>
      <c r="J23" s="11" t="s">
        <v>76</v>
      </c>
      <c r="K23" s="11" t="s">
        <v>76</v>
      </c>
      <c r="L23" s="11" t="s">
        <v>76</v>
      </c>
      <c r="M23" s="11" t="s">
        <v>76</v>
      </c>
      <c r="N23" s="11" t="s">
        <v>76</v>
      </c>
      <c r="O23" s="11" t="s">
        <v>76</v>
      </c>
      <c r="P23" s="11" t="s">
        <v>76</v>
      </c>
      <c r="Q23" s="11" t="s">
        <v>76</v>
      </c>
      <c r="R23" s="11" t="s">
        <v>76</v>
      </c>
      <c r="S23" s="11" t="s">
        <v>76</v>
      </c>
      <c r="T23" s="11" t="s">
        <v>76</v>
      </c>
      <c r="U23" s="11" t="s">
        <v>76</v>
      </c>
      <c r="V23" s="11" t="s">
        <v>76</v>
      </c>
      <c r="W23" s="11" t="s">
        <v>76</v>
      </c>
      <c r="X23" s="11" t="s">
        <v>76</v>
      </c>
      <c r="Y23" s="11" t="s">
        <v>76</v>
      </c>
      <c r="Z23" s="11" t="s">
        <v>76</v>
      </c>
      <c r="AA23" s="11" t="s">
        <v>76</v>
      </c>
      <c r="AB23" s="11" t="s">
        <v>76</v>
      </c>
      <c r="AC23" s="11" t="s">
        <v>76</v>
      </c>
      <c r="AD23" s="11" t="s">
        <v>76</v>
      </c>
      <c r="AE23" s="11" t="s">
        <v>76</v>
      </c>
      <c r="AF23" s="11" t="s">
        <v>76</v>
      </c>
      <c r="AG23" s="11" t="s">
        <v>76</v>
      </c>
      <c r="AH23" s="12">
        <f t="shared" si="1"/>
        <v>0</v>
      </c>
    </row>
    <row r="24" spans="1:34" ht="51" x14ac:dyDescent="0.2">
      <c r="A24" s="9" t="s">
        <v>91</v>
      </c>
      <c r="B24" s="44"/>
      <c r="C24" s="11" t="s">
        <v>76</v>
      </c>
      <c r="D24" s="11" t="s">
        <v>76</v>
      </c>
      <c r="E24" s="11" t="s">
        <v>76</v>
      </c>
      <c r="F24" s="11" t="s">
        <v>76</v>
      </c>
      <c r="G24" s="11" t="s">
        <v>76</v>
      </c>
      <c r="H24" s="11" t="s">
        <v>76</v>
      </c>
      <c r="I24" s="11" t="s">
        <v>76</v>
      </c>
      <c r="J24" s="11" t="s">
        <v>76</v>
      </c>
      <c r="K24" s="11" t="s">
        <v>76</v>
      </c>
      <c r="L24" s="11" t="s">
        <v>76</v>
      </c>
      <c r="M24" s="11" t="s">
        <v>76</v>
      </c>
      <c r="N24" s="11" t="s">
        <v>76</v>
      </c>
      <c r="O24" s="11" t="s">
        <v>76</v>
      </c>
      <c r="P24" s="11" t="s">
        <v>76</v>
      </c>
      <c r="Q24" s="11" t="s">
        <v>76</v>
      </c>
      <c r="R24" s="11" t="s">
        <v>76</v>
      </c>
      <c r="S24" s="11" t="s">
        <v>76</v>
      </c>
      <c r="T24" s="11" t="s">
        <v>76</v>
      </c>
      <c r="U24" s="11" t="s">
        <v>76</v>
      </c>
      <c r="V24" s="11" t="s">
        <v>76</v>
      </c>
      <c r="W24" s="11" t="s">
        <v>76</v>
      </c>
      <c r="X24" s="11" t="s">
        <v>76</v>
      </c>
      <c r="Y24" s="11" t="s">
        <v>76</v>
      </c>
      <c r="Z24" s="11" t="s">
        <v>76</v>
      </c>
      <c r="AA24" s="11" t="s">
        <v>76</v>
      </c>
      <c r="AB24" s="11" t="s">
        <v>76</v>
      </c>
      <c r="AC24" s="11" t="s">
        <v>76</v>
      </c>
      <c r="AD24" s="11" t="s">
        <v>76</v>
      </c>
      <c r="AE24" s="11" t="s">
        <v>76</v>
      </c>
      <c r="AF24" s="11" t="s">
        <v>76</v>
      </c>
      <c r="AG24" s="11" t="s">
        <v>76</v>
      </c>
      <c r="AH24" s="12">
        <f t="shared" si="1"/>
        <v>0</v>
      </c>
    </row>
    <row r="25" spans="1:34" x14ac:dyDescent="0.2">
      <c r="A25" s="9" t="s">
        <v>92</v>
      </c>
      <c r="B25" s="44"/>
      <c r="C25" s="11" t="s">
        <v>76</v>
      </c>
      <c r="D25" s="11" t="s">
        <v>76</v>
      </c>
      <c r="E25" s="11" t="s">
        <v>76</v>
      </c>
      <c r="F25" s="11" t="s">
        <v>76</v>
      </c>
      <c r="G25" s="11" t="s">
        <v>76</v>
      </c>
      <c r="H25" s="11" t="s">
        <v>76</v>
      </c>
      <c r="I25" s="11" t="s">
        <v>76</v>
      </c>
      <c r="J25" s="11" t="s">
        <v>76</v>
      </c>
      <c r="K25" s="11" t="s">
        <v>76</v>
      </c>
      <c r="L25" s="11" t="s">
        <v>76</v>
      </c>
      <c r="M25" s="11" t="s">
        <v>76</v>
      </c>
      <c r="N25" s="11" t="s">
        <v>76</v>
      </c>
      <c r="O25" s="11" t="s">
        <v>76</v>
      </c>
      <c r="P25" s="11" t="s">
        <v>76</v>
      </c>
      <c r="Q25" s="11" t="s">
        <v>76</v>
      </c>
      <c r="R25" s="11" t="s">
        <v>76</v>
      </c>
      <c r="S25" s="11" t="s">
        <v>76</v>
      </c>
      <c r="T25" s="11" t="s">
        <v>76</v>
      </c>
      <c r="U25" s="11" t="s">
        <v>76</v>
      </c>
      <c r="V25" s="11" t="s">
        <v>76</v>
      </c>
      <c r="W25" s="11" t="s">
        <v>76</v>
      </c>
      <c r="X25" s="11" t="s">
        <v>76</v>
      </c>
      <c r="Y25" s="11" t="s">
        <v>76</v>
      </c>
      <c r="Z25" s="11" t="s">
        <v>76</v>
      </c>
      <c r="AA25" s="11" t="s">
        <v>76</v>
      </c>
      <c r="AB25" s="11" t="s">
        <v>76</v>
      </c>
      <c r="AC25" s="11" t="s">
        <v>76</v>
      </c>
      <c r="AD25" s="11" t="s">
        <v>76</v>
      </c>
      <c r="AE25" s="11" t="s">
        <v>76</v>
      </c>
      <c r="AF25" s="11" t="s">
        <v>76</v>
      </c>
      <c r="AG25" s="11" t="s">
        <v>76</v>
      </c>
      <c r="AH25" s="12">
        <f t="shared" si="1"/>
        <v>0</v>
      </c>
    </row>
    <row r="26" spans="1:34" ht="25.5" x14ac:dyDescent="0.2">
      <c r="A26" s="9" t="s">
        <v>93</v>
      </c>
      <c r="B26" s="44"/>
      <c r="C26" s="11" t="s">
        <v>76</v>
      </c>
      <c r="D26" s="11" t="s">
        <v>76</v>
      </c>
      <c r="E26" s="11" t="s">
        <v>76</v>
      </c>
      <c r="F26" s="11" t="s">
        <v>76</v>
      </c>
      <c r="G26" s="11" t="s">
        <v>76</v>
      </c>
      <c r="H26" s="11" t="s">
        <v>76</v>
      </c>
      <c r="I26" s="11" t="s">
        <v>76</v>
      </c>
      <c r="J26" s="11" t="s">
        <v>76</v>
      </c>
      <c r="K26" s="11" t="s">
        <v>76</v>
      </c>
      <c r="L26" s="11" t="s">
        <v>76</v>
      </c>
      <c r="M26" s="11" t="s">
        <v>76</v>
      </c>
      <c r="N26" s="11" t="s">
        <v>76</v>
      </c>
      <c r="O26" s="11" t="s">
        <v>76</v>
      </c>
      <c r="P26" s="11" t="s">
        <v>76</v>
      </c>
      <c r="Q26" s="11" t="s">
        <v>76</v>
      </c>
      <c r="R26" s="11" t="s">
        <v>76</v>
      </c>
      <c r="S26" s="11" t="s">
        <v>76</v>
      </c>
      <c r="T26" s="11" t="s">
        <v>76</v>
      </c>
      <c r="U26" s="11" t="s">
        <v>76</v>
      </c>
      <c r="V26" s="11" t="s">
        <v>76</v>
      </c>
      <c r="W26" s="11" t="s">
        <v>76</v>
      </c>
      <c r="X26" s="11" t="s">
        <v>76</v>
      </c>
      <c r="Y26" s="11" t="s">
        <v>76</v>
      </c>
      <c r="Z26" s="11" t="s">
        <v>76</v>
      </c>
      <c r="AA26" s="11" t="s">
        <v>76</v>
      </c>
      <c r="AB26" s="11" t="s">
        <v>76</v>
      </c>
      <c r="AC26" s="11" t="s">
        <v>76</v>
      </c>
      <c r="AD26" s="11" t="s">
        <v>76</v>
      </c>
      <c r="AE26" s="11" t="s">
        <v>76</v>
      </c>
      <c r="AF26" s="11" t="s">
        <v>76</v>
      </c>
      <c r="AG26" s="11" t="s">
        <v>76</v>
      </c>
      <c r="AH26" s="12">
        <f t="shared" si="1"/>
        <v>0</v>
      </c>
    </row>
    <row r="27" spans="1:34" x14ac:dyDescent="0.2">
      <c r="A27" s="9" t="s">
        <v>94</v>
      </c>
      <c r="B27" s="44"/>
      <c r="C27" s="11" t="s">
        <v>76</v>
      </c>
      <c r="D27" s="11" t="s">
        <v>76</v>
      </c>
      <c r="E27" s="11" t="s">
        <v>76</v>
      </c>
      <c r="F27" s="11" t="s">
        <v>76</v>
      </c>
      <c r="G27" s="11" t="s">
        <v>76</v>
      </c>
      <c r="H27" s="11" t="s">
        <v>76</v>
      </c>
      <c r="I27" s="11" t="s">
        <v>76</v>
      </c>
      <c r="J27" s="11" t="s">
        <v>76</v>
      </c>
      <c r="K27" s="11" t="s">
        <v>76</v>
      </c>
      <c r="L27" s="11" t="s">
        <v>76</v>
      </c>
      <c r="M27" s="11" t="s">
        <v>76</v>
      </c>
      <c r="N27" s="11" t="s">
        <v>76</v>
      </c>
      <c r="O27" s="11" t="s">
        <v>76</v>
      </c>
      <c r="P27" s="11" t="s">
        <v>76</v>
      </c>
      <c r="Q27" s="11" t="s">
        <v>76</v>
      </c>
      <c r="R27" s="11" t="s">
        <v>76</v>
      </c>
      <c r="S27" s="11" t="s">
        <v>76</v>
      </c>
      <c r="T27" s="11" t="s">
        <v>76</v>
      </c>
      <c r="U27" s="11" t="s">
        <v>76</v>
      </c>
      <c r="V27" s="11" t="s">
        <v>76</v>
      </c>
      <c r="W27" s="11" t="s">
        <v>76</v>
      </c>
      <c r="X27" s="11" t="s">
        <v>76</v>
      </c>
      <c r="Y27" s="11" t="s">
        <v>76</v>
      </c>
      <c r="Z27" s="11" t="s">
        <v>76</v>
      </c>
      <c r="AA27" s="11" t="s">
        <v>76</v>
      </c>
      <c r="AB27" s="11" t="s">
        <v>76</v>
      </c>
      <c r="AC27" s="11" t="s">
        <v>76</v>
      </c>
      <c r="AD27" s="11" t="s">
        <v>76</v>
      </c>
      <c r="AE27" s="11" t="s">
        <v>76</v>
      </c>
      <c r="AF27" s="11" t="s">
        <v>76</v>
      </c>
      <c r="AG27" s="11" t="s">
        <v>76</v>
      </c>
      <c r="AH27" s="12">
        <f t="shared" ref="AH27:AH46" si="2">COUNTIF(C27:AG27,"N")</f>
        <v>0</v>
      </c>
    </row>
    <row r="28" spans="1:34" ht="38.25" x14ac:dyDescent="0.2">
      <c r="A28" s="9" t="s">
        <v>95</v>
      </c>
      <c r="B28" s="44"/>
      <c r="C28" s="11" t="s">
        <v>76</v>
      </c>
      <c r="D28" s="11" t="s">
        <v>76</v>
      </c>
      <c r="E28" s="11" t="s">
        <v>76</v>
      </c>
      <c r="F28" s="11" t="s">
        <v>76</v>
      </c>
      <c r="G28" s="11" t="s">
        <v>76</v>
      </c>
      <c r="H28" s="11" t="s">
        <v>76</v>
      </c>
      <c r="I28" s="11" t="s">
        <v>76</v>
      </c>
      <c r="J28" s="11" t="s">
        <v>76</v>
      </c>
      <c r="K28" s="11" t="s">
        <v>76</v>
      </c>
      <c r="L28" s="11" t="s">
        <v>76</v>
      </c>
      <c r="M28" s="11" t="s">
        <v>76</v>
      </c>
      <c r="N28" s="11" t="s">
        <v>76</v>
      </c>
      <c r="O28" s="11" t="s">
        <v>76</v>
      </c>
      <c r="P28" s="11" t="s">
        <v>76</v>
      </c>
      <c r="Q28" s="11" t="s">
        <v>76</v>
      </c>
      <c r="R28" s="11" t="s">
        <v>76</v>
      </c>
      <c r="S28" s="11" t="s">
        <v>76</v>
      </c>
      <c r="T28" s="11" t="s">
        <v>76</v>
      </c>
      <c r="U28" s="11" t="s">
        <v>76</v>
      </c>
      <c r="V28" s="11" t="s">
        <v>76</v>
      </c>
      <c r="W28" s="11" t="s">
        <v>76</v>
      </c>
      <c r="X28" s="11" t="s">
        <v>76</v>
      </c>
      <c r="Y28" s="11" t="s">
        <v>76</v>
      </c>
      <c r="Z28" s="11" t="s">
        <v>76</v>
      </c>
      <c r="AA28" s="11" t="s">
        <v>76</v>
      </c>
      <c r="AB28" s="11" t="s">
        <v>76</v>
      </c>
      <c r="AC28" s="11" t="s">
        <v>76</v>
      </c>
      <c r="AD28" s="11" t="s">
        <v>76</v>
      </c>
      <c r="AE28" s="11" t="s">
        <v>76</v>
      </c>
      <c r="AF28" s="11" t="s">
        <v>76</v>
      </c>
      <c r="AG28" s="11" t="s">
        <v>76</v>
      </c>
      <c r="AH28" s="12">
        <f t="shared" si="2"/>
        <v>0</v>
      </c>
    </row>
    <row r="29" spans="1:34" x14ac:dyDescent="0.2">
      <c r="A29" s="9" t="s">
        <v>96</v>
      </c>
      <c r="B29" s="44"/>
      <c r="C29" s="11" t="s">
        <v>76</v>
      </c>
      <c r="D29" s="11" t="s">
        <v>76</v>
      </c>
      <c r="E29" s="11" t="s">
        <v>76</v>
      </c>
      <c r="F29" s="11" t="s">
        <v>76</v>
      </c>
      <c r="G29" s="11" t="s">
        <v>76</v>
      </c>
      <c r="H29" s="11" t="s">
        <v>76</v>
      </c>
      <c r="I29" s="11" t="s">
        <v>76</v>
      </c>
      <c r="J29" s="11" t="s">
        <v>76</v>
      </c>
      <c r="K29" s="11" t="s">
        <v>76</v>
      </c>
      <c r="L29" s="11" t="s">
        <v>76</v>
      </c>
      <c r="M29" s="11" t="s">
        <v>76</v>
      </c>
      <c r="N29" s="11" t="s">
        <v>76</v>
      </c>
      <c r="O29" s="11" t="s">
        <v>76</v>
      </c>
      <c r="P29" s="11" t="s">
        <v>76</v>
      </c>
      <c r="Q29" s="11" t="s">
        <v>76</v>
      </c>
      <c r="R29" s="11" t="s">
        <v>76</v>
      </c>
      <c r="S29" s="11" t="s">
        <v>76</v>
      </c>
      <c r="T29" s="11" t="s">
        <v>76</v>
      </c>
      <c r="U29" s="11" t="s">
        <v>76</v>
      </c>
      <c r="V29" s="11" t="s">
        <v>76</v>
      </c>
      <c r="W29" s="11" t="s">
        <v>76</v>
      </c>
      <c r="X29" s="11" t="s">
        <v>76</v>
      </c>
      <c r="Y29" s="11" t="s">
        <v>76</v>
      </c>
      <c r="Z29" s="11" t="s">
        <v>76</v>
      </c>
      <c r="AA29" s="11" t="s">
        <v>76</v>
      </c>
      <c r="AB29" s="11" t="s">
        <v>76</v>
      </c>
      <c r="AC29" s="11" t="s">
        <v>76</v>
      </c>
      <c r="AD29" s="11" t="s">
        <v>76</v>
      </c>
      <c r="AE29" s="11" t="s">
        <v>76</v>
      </c>
      <c r="AF29" s="11" t="s">
        <v>76</v>
      </c>
      <c r="AG29" s="11" t="s">
        <v>76</v>
      </c>
      <c r="AH29" s="12">
        <f t="shared" si="2"/>
        <v>0</v>
      </c>
    </row>
    <row r="30" spans="1:34" x14ac:dyDescent="0.2">
      <c r="A30" s="9" t="s">
        <v>97</v>
      </c>
      <c r="B30" s="44"/>
      <c r="C30" s="11" t="s">
        <v>76</v>
      </c>
      <c r="D30" s="11" t="s">
        <v>76</v>
      </c>
      <c r="E30" s="11" t="s">
        <v>76</v>
      </c>
      <c r="F30" s="11" t="s">
        <v>76</v>
      </c>
      <c r="G30" s="11" t="s">
        <v>76</v>
      </c>
      <c r="H30" s="11" t="s">
        <v>76</v>
      </c>
      <c r="I30" s="11" t="s">
        <v>76</v>
      </c>
      <c r="J30" s="11" t="s">
        <v>76</v>
      </c>
      <c r="K30" s="11" t="s">
        <v>76</v>
      </c>
      <c r="L30" s="11" t="s">
        <v>76</v>
      </c>
      <c r="M30" s="11" t="s">
        <v>76</v>
      </c>
      <c r="N30" s="11" t="s">
        <v>76</v>
      </c>
      <c r="O30" s="11" t="s">
        <v>76</v>
      </c>
      <c r="P30" s="11" t="s">
        <v>76</v>
      </c>
      <c r="Q30" s="11" t="s">
        <v>76</v>
      </c>
      <c r="R30" s="11" t="s">
        <v>76</v>
      </c>
      <c r="S30" s="11" t="s">
        <v>76</v>
      </c>
      <c r="T30" s="11" t="s">
        <v>76</v>
      </c>
      <c r="U30" s="11" t="s">
        <v>76</v>
      </c>
      <c r="V30" s="11" t="s">
        <v>76</v>
      </c>
      <c r="W30" s="11" t="s">
        <v>76</v>
      </c>
      <c r="X30" s="11" t="s">
        <v>76</v>
      </c>
      <c r="Y30" s="11" t="s">
        <v>76</v>
      </c>
      <c r="Z30" s="11" t="s">
        <v>76</v>
      </c>
      <c r="AA30" s="11" t="s">
        <v>76</v>
      </c>
      <c r="AB30" s="11" t="s">
        <v>76</v>
      </c>
      <c r="AC30" s="11" t="s">
        <v>76</v>
      </c>
      <c r="AD30" s="11" t="s">
        <v>76</v>
      </c>
      <c r="AE30" s="11" t="s">
        <v>76</v>
      </c>
      <c r="AF30" s="11" t="s">
        <v>76</v>
      </c>
      <c r="AG30" s="11" t="s">
        <v>76</v>
      </c>
      <c r="AH30" s="12">
        <f t="shared" si="2"/>
        <v>0</v>
      </c>
    </row>
    <row r="31" spans="1:34" x14ac:dyDescent="0.2">
      <c r="A31" s="9" t="s">
        <v>98</v>
      </c>
      <c r="B31" s="44"/>
      <c r="C31" s="11" t="s">
        <v>76</v>
      </c>
      <c r="D31" s="11" t="s">
        <v>76</v>
      </c>
      <c r="E31" s="11" t="s">
        <v>76</v>
      </c>
      <c r="F31" s="11" t="s">
        <v>76</v>
      </c>
      <c r="G31" s="11" t="s">
        <v>76</v>
      </c>
      <c r="H31" s="11" t="s">
        <v>76</v>
      </c>
      <c r="I31" s="11" t="s">
        <v>76</v>
      </c>
      <c r="J31" s="11" t="s">
        <v>76</v>
      </c>
      <c r="K31" s="11" t="s">
        <v>76</v>
      </c>
      <c r="L31" s="11" t="s">
        <v>76</v>
      </c>
      <c r="M31" s="11" t="s">
        <v>76</v>
      </c>
      <c r="N31" s="11" t="s">
        <v>76</v>
      </c>
      <c r="O31" s="11" t="s">
        <v>76</v>
      </c>
      <c r="P31" s="11" t="s">
        <v>76</v>
      </c>
      <c r="Q31" s="11" t="s">
        <v>76</v>
      </c>
      <c r="R31" s="11" t="s">
        <v>76</v>
      </c>
      <c r="S31" s="11" t="s">
        <v>76</v>
      </c>
      <c r="T31" s="11" t="s">
        <v>76</v>
      </c>
      <c r="U31" s="11" t="s">
        <v>76</v>
      </c>
      <c r="V31" s="11" t="s">
        <v>76</v>
      </c>
      <c r="W31" s="11" t="s">
        <v>76</v>
      </c>
      <c r="X31" s="11" t="s">
        <v>76</v>
      </c>
      <c r="Y31" s="11" t="s">
        <v>76</v>
      </c>
      <c r="Z31" s="11" t="s">
        <v>76</v>
      </c>
      <c r="AA31" s="11" t="s">
        <v>76</v>
      </c>
      <c r="AB31" s="11" t="s">
        <v>76</v>
      </c>
      <c r="AC31" s="11" t="s">
        <v>76</v>
      </c>
      <c r="AD31" s="11" t="s">
        <v>76</v>
      </c>
      <c r="AE31" s="11" t="s">
        <v>76</v>
      </c>
      <c r="AF31" s="11" t="s">
        <v>76</v>
      </c>
      <c r="AG31" s="11" t="s">
        <v>76</v>
      </c>
      <c r="AH31" s="12">
        <f t="shared" si="2"/>
        <v>0</v>
      </c>
    </row>
    <row r="32" spans="1:34" ht="25.5" x14ac:dyDescent="0.2">
      <c r="A32" s="9" t="s">
        <v>99</v>
      </c>
      <c r="B32" s="44"/>
      <c r="C32" s="11" t="s">
        <v>76</v>
      </c>
      <c r="D32" s="11" t="s">
        <v>76</v>
      </c>
      <c r="E32" s="11" t="s">
        <v>76</v>
      </c>
      <c r="F32" s="11" t="s">
        <v>76</v>
      </c>
      <c r="G32" s="11" t="s">
        <v>76</v>
      </c>
      <c r="H32" s="11" t="s">
        <v>76</v>
      </c>
      <c r="I32" s="11" t="s">
        <v>76</v>
      </c>
      <c r="J32" s="11" t="s">
        <v>76</v>
      </c>
      <c r="K32" s="11" t="s">
        <v>76</v>
      </c>
      <c r="L32" s="11" t="s">
        <v>76</v>
      </c>
      <c r="M32" s="11" t="s">
        <v>76</v>
      </c>
      <c r="N32" s="11" t="s">
        <v>76</v>
      </c>
      <c r="O32" s="11" t="s">
        <v>76</v>
      </c>
      <c r="P32" s="11" t="s">
        <v>76</v>
      </c>
      <c r="Q32" s="11" t="s">
        <v>76</v>
      </c>
      <c r="R32" s="11" t="s">
        <v>76</v>
      </c>
      <c r="S32" s="11" t="s">
        <v>76</v>
      </c>
      <c r="T32" s="11" t="s">
        <v>76</v>
      </c>
      <c r="U32" s="11" t="s">
        <v>76</v>
      </c>
      <c r="V32" s="11" t="s">
        <v>76</v>
      </c>
      <c r="W32" s="11" t="s">
        <v>76</v>
      </c>
      <c r="X32" s="11" t="s">
        <v>76</v>
      </c>
      <c r="Y32" s="11" t="s">
        <v>76</v>
      </c>
      <c r="Z32" s="11" t="s">
        <v>76</v>
      </c>
      <c r="AA32" s="11" t="s">
        <v>76</v>
      </c>
      <c r="AB32" s="11" t="s">
        <v>76</v>
      </c>
      <c r="AC32" s="11" t="s">
        <v>76</v>
      </c>
      <c r="AD32" s="11" t="s">
        <v>76</v>
      </c>
      <c r="AE32" s="11" t="s">
        <v>76</v>
      </c>
      <c r="AF32" s="11" t="s">
        <v>76</v>
      </c>
      <c r="AG32" s="11" t="s">
        <v>76</v>
      </c>
      <c r="AH32" s="12">
        <f t="shared" si="2"/>
        <v>0</v>
      </c>
    </row>
    <row r="33" spans="1:34" x14ac:dyDescent="0.2">
      <c r="A33" s="9" t="s">
        <v>100</v>
      </c>
      <c r="B33" s="44"/>
      <c r="C33" s="11" t="s">
        <v>76</v>
      </c>
      <c r="D33" s="11" t="s">
        <v>76</v>
      </c>
      <c r="E33" s="11" t="s">
        <v>76</v>
      </c>
      <c r="F33" s="11" t="s">
        <v>76</v>
      </c>
      <c r="G33" s="11" t="s">
        <v>76</v>
      </c>
      <c r="H33" s="11" t="s">
        <v>76</v>
      </c>
      <c r="I33" s="11" t="s">
        <v>76</v>
      </c>
      <c r="J33" s="11" t="s">
        <v>76</v>
      </c>
      <c r="K33" s="11" t="s">
        <v>76</v>
      </c>
      <c r="L33" s="11" t="s">
        <v>76</v>
      </c>
      <c r="M33" s="11" t="s">
        <v>76</v>
      </c>
      <c r="N33" s="11" t="s">
        <v>76</v>
      </c>
      <c r="O33" s="11" t="s">
        <v>76</v>
      </c>
      <c r="P33" s="11" t="s">
        <v>76</v>
      </c>
      <c r="Q33" s="11" t="s">
        <v>76</v>
      </c>
      <c r="R33" s="11" t="s">
        <v>76</v>
      </c>
      <c r="S33" s="11" t="s">
        <v>76</v>
      </c>
      <c r="T33" s="11" t="s">
        <v>76</v>
      </c>
      <c r="U33" s="11" t="s">
        <v>76</v>
      </c>
      <c r="V33" s="11" t="s">
        <v>76</v>
      </c>
      <c r="W33" s="11" t="s">
        <v>76</v>
      </c>
      <c r="X33" s="11" t="s">
        <v>76</v>
      </c>
      <c r="Y33" s="11" t="s">
        <v>76</v>
      </c>
      <c r="Z33" s="11" t="s">
        <v>76</v>
      </c>
      <c r="AA33" s="11" t="s">
        <v>76</v>
      </c>
      <c r="AB33" s="11" t="s">
        <v>76</v>
      </c>
      <c r="AC33" s="11" t="s">
        <v>76</v>
      </c>
      <c r="AD33" s="11" t="s">
        <v>76</v>
      </c>
      <c r="AE33" s="11" t="s">
        <v>76</v>
      </c>
      <c r="AF33" s="11" t="s">
        <v>76</v>
      </c>
      <c r="AG33" s="11" t="s">
        <v>76</v>
      </c>
      <c r="AH33" s="12">
        <f t="shared" si="2"/>
        <v>0</v>
      </c>
    </row>
    <row r="34" spans="1:34" ht="25.5" x14ac:dyDescent="0.2">
      <c r="A34" s="9" t="s">
        <v>101</v>
      </c>
      <c r="B34" s="44"/>
      <c r="C34" s="11" t="s">
        <v>76</v>
      </c>
      <c r="D34" s="11" t="s">
        <v>76</v>
      </c>
      <c r="E34" s="11" t="s">
        <v>76</v>
      </c>
      <c r="F34" s="11" t="s">
        <v>76</v>
      </c>
      <c r="G34" s="11" t="s">
        <v>76</v>
      </c>
      <c r="H34" s="11" t="s">
        <v>76</v>
      </c>
      <c r="I34" s="11" t="s">
        <v>76</v>
      </c>
      <c r="J34" s="11" t="s">
        <v>76</v>
      </c>
      <c r="K34" s="11" t="s">
        <v>76</v>
      </c>
      <c r="L34" s="11" t="s">
        <v>76</v>
      </c>
      <c r="M34" s="11" t="s">
        <v>76</v>
      </c>
      <c r="N34" s="11" t="s">
        <v>76</v>
      </c>
      <c r="O34" s="11" t="s">
        <v>76</v>
      </c>
      <c r="P34" s="11" t="s">
        <v>76</v>
      </c>
      <c r="Q34" s="11" t="s">
        <v>76</v>
      </c>
      <c r="R34" s="11" t="s">
        <v>76</v>
      </c>
      <c r="S34" s="11" t="s">
        <v>76</v>
      </c>
      <c r="T34" s="11" t="s">
        <v>76</v>
      </c>
      <c r="U34" s="11" t="s">
        <v>76</v>
      </c>
      <c r="V34" s="11" t="s">
        <v>76</v>
      </c>
      <c r="W34" s="11" t="s">
        <v>76</v>
      </c>
      <c r="X34" s="11" t="s">
        <v>76</v>
      </c>
      <c r="Y34" s="11" t="s">
        <v>76</v>
      </c>
      <c r="Z34" s="11" t="s">
        <v>76</v>
      </c>
      <c r="AA34" s="11" t="s">
        <v>76</v>
      </c>
      <c r="AB34" s="11" t="s">
        <v>76</v>
      </c>
      <c r="AC34" s="11" t="s">
        <v>76</v>
      </c>
      <c r="AD34" s="11" t="s">
        <v>76</v>
      </c>
      <c r="AE34" s="11" t="s">
        <v>76</v>
      </c>
      <c r="AF34" s="11" t="s">
        <v>76</v>
      </c>
      <c r="AG34" s="11" t="s">
        <v>76</v>
      </c>
      <c r="AH34" s="12">
        <f t="shared" si="2"/>
        <v>0</v>
      </c>
    </row>
    <row r="35" spans="1:34" ht="25.5" x14ac:dyDescent="0.2">
      <c r="A35" s="9" t="s">
        <v>102</v>
      </c>
      <c r="B35" s="44"/>
      <c r="C35" s="11" t="s">
        <v>76</v>
      </c>
      <c r="D35" s="11" t="s">
        <v>76</v>
      </c>
      <c r="E35" s="11" t="s">
        <v>76</v>
      </c>
      <c r="F35" s="11" t="s">
        <v>76</v>
      </c>
      <c r="G35" s="11" t="s">
        <v>76</v>
      </c>
      <c r="H35" s="11" t="s">
        <v>76</v>
      </c>
      <c r="I35" s="11" t="s">
        <v>76</v>
      </c>
      <c r="J35" s="11" t="s">
        <v>76</v>
      </c>
      <c r="K35" s="11" t="s">
        <v>76</v>
      </c>
      <c r="L35" s="11" t="s">
        <v>76</v>
      </c>
      <c r="M35" s="11" t="s">
        <v>76</v>
      </c>
      <c r="N35" s="11" t="s">
        <v>76</v>
      </c>
      <c r="O35" s="11" t="s">
        <v>76</v>
      </c>
      <c r="P35" s="11" t="s">
        <v>76</v>
      </c>
      <c r="Q35" s="11" t="s">
        <v>76</v>
      </c>
      <c r="R35" s="11" t="s">
        <v>76</v>
      </c>
      <c r="S35" s="11" t="s">
        <v>76</v>
      </c>
      <c r="T35" s="11" t="s">
        <v>76</v>
      </c>
      <c r="U35" s="11" t="s">
        <v>76</v>
      </c>
      <c r="V35" s="11" t="s">
        <v>76</v>
      </c>
      <c r="W35" s="11" t="s">
        <v>76</v>
      </c>
      <c r="X35" s="11" t="s">
        <v>76</v>
      </c>
      <c r="Y35" s="11" t="s">
        <v>76</v>
      </c>
      <c r="Z35" s="11" t="s">
        <v>76</v>
      </c>
      <c r="AA35" s="11" t="s">
        <v>76</v>
      </c>
      <c r="AB35" s="11" t="s">
        <v>76</v>
      </c>
      <c r="AC35" s="11" t="s">
        <v>76</v>
      </c>
      <c r="AD35" s="11" t="s">
        <v>76</v>
      </c>
      <c r="AE35" s="11" t="s">
        <v>76</v>
      </c>
      <c r="AF35" s="11" t="s">
        <v>76</v>
      </c>
      <c r="AG35" s="11" t="s">
        <v>76</v>
      </c>
      <c r="AH35" s="12">
        <f t="shared" si="2"/>
        <v>0</v>
      </c>
    </row>
    <row r="36" spans="1:34" ht="25.5" x14ac:dyDescent="0.2">
      <c r="A36" s="9" t="s">
        <v>103</v>
      </c>
      <c r="B36" s="44"/>
      <c r="C36" s="11" t="s">
        <v>76</v>
      </c>
      <c r="D36" s="11" t="s">
        <v>76</v>
      </c>
      <c r="E36" s="11" t="s">
        <v>76</v>
      </c>
      <c r="F36" s="11" t="s">
        <v>76</v>
      </c>
      <c r="G36" s="11" t="s">
        <v>76</v>
      </c>
      <c r="H36" s="11" t="s">
        <v>76</v>
      </c>
      <c r="I36" s="11" t="s">
        <v>76</v>
      </c>
      <c r="J36" s="11" t="s">
        <v>76</v>
      </c>
      <c r="K36" s="11" t="s">
        <v>76</v>
      </c>
      <c r="L36" s="11" t="s">
        <v>76</v>
      </c>
      <c r="M36" s="11" t="s">
        <v>76</v>
      </c>
      <c r="N36" s="11" t="s">
        <v>76</v>
      </c>
      <c r="O36" s="11" t="s">
        <v>76</v>
      </c>
      <c r="P36" s="11" t="s">
        <v>76</v>
      </c>
      <c r="Q36" s="11" t="s">
        <v>76</v>
      </c>
      <c r="R36" s="11" t="s">
        <v>76</v>
      </c>
      <c r="S36" s="11" t="s">
        <v>76</v>
      </c>
      <c r="T36" s="11" t="s">
        <v>76</v>
      </c>
      <c r="U36" s="11" t="s">
        <v>76</v>
      </c>
      <c r="V36" s="11" t="s">
        <v>76</v>
      </c>
      <c r="W36" s="11" t="s">
        <v>76</v>
      </c>
      <c r="X36" s="11" t="s">
        <v>76</v>
      </c>
      <c r="Y36" s="11" t="s">
        <v>76</v>
      </c>
      <c r="Z36" s="11" t="s">
        <v>76</v>
      </c>
      <c r="AA36" s="11" t="s">
        <v>76</v>
      </c>
      <c r="AB36" s="11" t="s">
        <v>76</v>
      </c>
      <c r="AC36" s="11" t="s">
        <v>76</v>
      </c>
      <c r="AD36" s="11" t="s">
        <v>76</v>
      </c>
      <c r="AE36" s="11" t="s">
        <v>76</v>
      </c>
      <c r="AF36" s="11" t="s">
        <v>76</v>
      </c>
      <c r="AG36" s="11" t="s">
        <v>76</v>
      </c>
      <c r="AH36" s="12">
        <f t="shared" si="2"/>
        <v>0</v>
      </c>
    </row>
    <row r="37" spans="1:34" x14ac:dyDescent="0.2">
      <c r="A37" s="9" t="s">
        <v>104</v>
      </c>
      <c r="B37" s="44"/>
      <c r="C37" s="11" t="s">
        <v>76</v>
      </c>
      <c r="D37" s="11" t="s">
        <v>76</v>
      </c>
      <c r="E37" s="11" t="s">
        <v>76</v>
      </c>
      <c r="F37" s="11" t="s">
        <v>76</v>
      </c>
      <c r="G37" s="11" t="s">
        <v>76</v>
      </c>
      <c r="H37" s="11" t="s">
        <v>76</v>
      </c>
      <c r="I37" s="11" t="s">
        <v>76</v>
      </c>
      <c r="J37" s="11" t="s">
        <v>76</v>
      </c>
      <c r="K37" s="11" t="s">
        <v>76</v>
      </c>
      <c r="L37" s="11" t="s">
        <v>76</v>
      </c>
      <c r="M37" s="11" t="s">
        <v>76</v>
      </c>
      <c r="N37" s="11" t="s">
        <v>76</v>
      </c>
      <c r="O37" s="11" t="s">
        <v>76</v>
      </c>
      <c r="P37" s="11" t="s">
        <v>76</v>
      </c>
      <c r="Q37" s="11" t="s">
        <v>76</v>
      </c>
      <c r="R37" s="11" t="s">
        <v>76</v>
      </c>
      <c r="S37" s="11" t="s">
        <v>76</v>
      </c>
      <c r="T37" s="11" t="s">
        <v>76</v>
      </c>
      <c r="U37" s="11" t="s">
        <v>76</v>
      </c>
      <c r="V37" s="11" t="s">
        <v>76</v>
      </c>
      <c r="W37" s="11" t="s">
        <v>76</v>
      </c>
      <c r="X37" s="11" t="s">
        <v>76</v>
      </c>
      <c r="Y37" s="11" t="s">
        <v>76</v>
      </c>
      <c r="Z37" s="11" t="s">
        <v>76</v>
      </c>
      <c r="AA37" s="11" t="s">
        <v>76</v>
      </c>
      <c r="AB37" s="11" t="s">
        <v>76</v>
      </c>
      <c r="AC37" s="11" t="s">
        <v>76</v>
      </c>
      <c r="AD37" s="11" t="s">
        <v>76</v>
      </c>
      <c r="AE37" s="11" t="s">
        <v>76</v>
      </c>
      <c r="AF37" s="11" t="s">
        <v>76</v>
      </c>
      <c r="AG37" s="11" t="s">
        <v>76</v>
      </c>
      <c r="AH37" s="12">
        <f t="shared" si="2"/>
        <v>0</v>
      </c>
    </row>
    <row r="38" spans="1:34" ht="38.25" x14ac:dyDescent="0.2">
      <c r="A38" s="9" t="s">
        <v>105</v>
      </c>
      <c r="B38" s="44"/>
      <c r="C38" s="11" t="s">
        <v>76</v>
      </c>
      <c r="D38" s="11" t="s">
        <v>76</v>
      </c>
      <c r="E38" s="11" t="s">
        <v>76</v>
      </c>
      <c r="F38" s="11" t="s">
        <v>76</v>
      </c>
      <c r="G38" s="11" t="s">
        <v>76</v>
      </c>
      <c r="H38" s="11" t="s">
        <v>76</v>
      </c>
      <c r="I38" s="11" t="s">
        <v>76</v>
      </c>
      <c r="J38" s="11" t="s">
        <v>76</v>
      </c>
      <c r="K38" s="11" t="s">
        <v>76</v>
      </c>
      <c r="L38" s="11" t="s">
        <v>76</v>
      </c>
      <c r="M38" s="11" t="s">
        <v>76</v>
      </c>
      <c r="N38" s="11" t="s">
        <v>76</v>
      </c>
      <c r="O38" s="11" t="s">
        <v>76</v>
      </c>
      <c r="P38" s="11" t="s">
        <v>76</v>
      </c>
      <c r="Q38" s="11" t="s">
        <v>76</v>
      </c>
      <c r="R38" s="11" t="s">
        <v>76</v>
      </c>
      <c r="S38" s="11" t="s">
        <v>76</v>
      </c>
      <c r="T38" s="11" t="s">
        <v>76</v>
      </c>
      <c r="U38" s="11" t="s">
        <v>76</v>
      </c>
      <c r="V38" s="11" t="s">
        <v>76</v>
      </c>
      <c r="W38" s="11" t="s">
        <v>76</v>
      </c>
      <c r="X38" s="11" t="s">
        <v>76</v>
      </c>
      <c r="Y38" s="11" t="s">
        <v>76</v>
      </c>
      <c r="Z38" s="11" t="s">
        <v>76</v>
      </c>
      <c r="AA38" s="11" t="s">
        <v>76</v>
      </c>
      <c r="AB38" s="11" t="s">
        <v>76</v>
      </c>
      <c r="AC38" s="11" t="s">
        <v>76</v>
      </c>
      <c r="AD38" s="11" t="s">
        <v>76</v>
      </c>
      <c r="AE38" s="11" t="s">
        <v>76</v>
      </c>
      <c r="AF38" s="11" t="s">
        <v>76</v>
      </c>
      <c r="AG38" s="11" t="s">
        <v>76</v>
      </c>
      <c r="AH38" s="12">
        <f t="shared" si="2"/>
        <v>0</v>
      </c>
    </row>
    <row r="39" spans="1:34" ht="25.5" x14ac:dyDescent="0.2">
      <c r="A39" s="9" t="s">
        <v>106</v>
      </c>
      <c r="B39" s="37"/>
      <c r="C39" s="11" t="s">
        <v>76</v>
      </c>
      <c r="D39" s="11" t="s">
        <v>76</v>
      </c>
      <c r="E39" s="11" t="s">
        <v>76</v>
      </c>
      <c r="F39" s="11" t="s">
        <v>76</v>
      </c>
      <c r="G39" s="11" t="s">
        <v>76</v>
      </c>
      <c r="H39" s="11" t="s">
        <v>76</v>
      </c>
      <c r="I39" s="11" t="s">
        <v>76</v>
      </c>
      <c r="J39" s="11" t="s">
        <v>76</v>
      </c>
      <c r="K39" s="11" t="s">
        <v>76</v>
      </c>
      <c r="L39" s="11" t="s">
        <v>76</v>
      </c>
      <c r="M39" s="11" t="s">
        <v>76</v>
      </c>
      <c r="N39" s="11" t="s">
        <v>76</v>
      </c>
      <c r="O39" s="11" t="s">
        <v>76</v>
      </c>
      <c r="P39" s="11" t="s">
        <v>76</v>
      </c>
      <c r="Q39" s="11" t="s">
        <v>76</v>
      </c>
      <c r="R39" s="11" t="s">
        <v>76</v>
      </c>
      <c r="S39" s="11" t="s">
        <v>76</v>
      </c>
      <c r="T39" s="11" t="s">
        <v>76</v>
      </c>
      <c r="U39" s="11" t="s">
        <v>76</v>
      </c>
      <c r="V39" s="11" t="s">
        <v>76</v>
      </c>
      <c r="W39" s="11" t="s">
        <v>76</v>
      </c>
      <c r="X39" s="11" t="s">
        <v>76</v>
      </c>
      <c r="Y39" s="11" t="s">
        <v>76</v>
      </c>
      <c r="Z39" s="11" t="s">
        <v>76</v>
      </c>
      <c r="AA39" s="11" t="s">
        <v>76</v>
      </c>
      <c r="AB39" s="11" t="s">
        <v>76</v>
      </c>
      <c r="AC39" s="11" t="s">
        <v>76</v>
      </c>
      <c r="AD39" s="11" t="s">
        <v>76</v>
      </c>
      <c r="AE39" s="11" t="s">
        <v>76</v>
      </c>
      <c r="AF39" s="11" t="s">
        <v>76</v>
      </c>
      <c r="AG39" s="11" t="s">
        <v>76</v>
      </c>
      <c r="AH39" s="12">
        <f t="shared" si="2"/>
        <v>0</v>
      </c>
    </row>
    <row r="40" spans="1:34" ht="25.5" x14ac:dyDescent="0.2">
      <c r="A40" s="9" t="s">
        <v>107</v>
      </c>
      <c r="B40" s="36" t="s">
        <v>72</v>
      </c>
      <c r="C40" s="11" t="s">
        <v>76</v>
      </c>
      <c r="D40" s="11" t="s">
        <v>76</v>
      </c>
      <c r="E40" s="11" t="s">
        <v>76</v>
      </c>
      <c r="F40" s="11" t="s">
        <v>76</v>
      </c>
      <c r="G40" s="11" t="s">
        <v>76</v>
      </c>
      <c r="H40" s="11" t="s">
        <v>76</v>
      </c>
      <c r="I40" s="11" t="s">
        <v>76</v>
      </c>
      <c r="J40" s="11" t="s">
        <v>76</v>
      </c>
      <c r="K40" s="11" t="s">
        <v>76</v>
      </c>
      <c r="L40" s="11" t="s">
        <v>76</v>
      </c>
      <c r="M40" s="11" t="s">
        <v>76</v>
      </c>
      <c r="N40" s="11" t="s">
        <v>76</v>
      </c>
      <c r="O40" s="11" t="s">
        <v>76</v>
      </c>
      <c r="P40" s="11" t="s">
        <v>76</v>
      </c>
      <c r="Q40" s="11" t="s">
        <v>76</v>
      </c>
      <c r="R40" s="11" t="s">
        <v>76</v>
      </c>
      <c r="S40" s="11" t="s">
        <v>76</v>
      </c>
      <c r="T40" s="11" t="s">
        <v>76</v>
      </c>
      <c r="U40" s="11" t="s">
        <v>76</v>
      </c>
      <c r="V40" s="11" t="s">
        <v>76</v>
      </c>
      <c r="W40" s="11" t="s">
        <v>76</v>
      </c>
      <c r="X40" s="11" t="s">
        <v>76</v>
      </c>
      <c r="Y40" s="11" t="s">
        <v>76</v>
      </c>
      <c r="Z40" s="11" t="s">
        <v>76</v>
      </c>
      <c r="AA40" s="11" t="s">
        <v>76</v>
      </c>
      <c r="AB40" s="11" t="s">
        <v>76</v>
      </c>
      <c r="AC40" s="11" t="s">
        <v>76</v>
      </c>
      <c r="AD40" s="11" t="s">
        <v>76</v>
      </c>
      <c r="AE40" s="11" t="s">
        <v>76</v>
      </c>
      <c r="AF40" s="11" t="s">
        <v>76</v>
      </c>
      <c r="AG40" s="11" t="s">
        <v>76</v>
      </c>
      <c r="AH40" s="12">
        <f t="shared" si="2"/>
        <v>0</v>
      </c>
    </row>
    <row r="41" spans="1:34" ht="25.5" x14ac:dyDescent="0.2">
      <c r="A41" s="9" t="s">
        <v>108</v>
      </c>
      <c r="B41" s="37"/>
      <c r="C41" s="11" t="s">
        <v>76</v>
      </c>
      <c r="D41" s="11" t="s">
        <v>76</v>
      </c>
      <c r="E41" s="11" t="s">
        <v>76</v>
      </c>
      <c r="F41" s="11" t="s">
        <v>76</v>
      </c>
      <c r="G41" s="11" t="s">
        <v>76</v>
      </c>
      <c r="H41" s="11" t="s">
        <v>76</v>
      </c>
      <c r="I41" s="11" t="s">
        <v>76</v>
      </c>
      <c r="J41" s="11" t="s">
        <v>76</v>
      </c>
      <c r="K41" s="11" t="s">
        <v>76</v>
      </c>
      <c r="L41" s="11" t="s">
        <v>76</v>
      </c>
      <c r="M41" s="11" t="s">
        <v>76</v>
      </c>
      <c r="N41" s="11" t="s">
        <v>76</v>
      </c>
      <c r="O41" s="11" t="s">
        <v>76</v>
      </c>
      <c r="P41" s="11" t="s">
        <v>76</v>
      </c>
      <c r="Q41" s="11" t="s">
        <v>76</v>
      </c>
      <c r="R41" s="11" t="s">
        <v>76</v>
      </c>
      <c r="S41" s="11" t="s">
        <v>76</v>
      </c>
      <c r="T41" s="11" t="s">
        <v>76</v>
      </c>
      <c r="U41" s="11" t="s">
        <v>76</v>
      </c>
      <c r="V41" s="11" t="s">
        <v>76</v>
      </c>
      <c r="W41" s="11" t="s">
        <v>76</v>
      </c>
      <c r="X41" s="11" t="s">
        <v>76</v>
      </c>
      <c r="Y41" s="11" t="s">
        <v>76</v>
      </c>
      <c r="Z41" s="11" t="s">
        <v>76</v>
      </c>
      <c r="AA41" s="11" t="s">
        <v>76</v>
      </c>
      <c r="AB41" s="11" t="s">
        <v>76</v>
      </c>
      <c r="AC41" s="11" t="s">
        <v>76</v>
      </c>
      <c r="AD41" s="11" t="s">
        <v>76</v>
      </c>
      <c r="AE41" s="11" t="s">
        <v>76</v>
      </c>
      <c r="AF41" s="11" t="s">
        <v>76</v>
      </c>
      <c r="AG41" s="11" t="s">
        <v>76</v>
      </c>
      <c r="AH41" s="12">
        <f t="shared" si="2"/>
        <v>0</v>
      </c>
    </row>
    <row r="42" spans="1:34" s="4" customFormat="1" ht="38.25" x14ac:dyDescent="0.2">
      <c r="A42" s="9" t="s">
        <v>109</v>
      </c>
      <c r="B42" s="21" t="s">
        <v>68</v>
      </c>
      <c r="C42" s="11" t="s">
        <v>76</v>
      </c>
      <c r="D42" s="11" t="s">
        <v>76</v>
      </c>
      <c r="E42" s="11" t="s">
        <v>76</v>
      </c>
      <c r="F42" s="11" t="s">
        <v>76</v>
      </c>
      <c r="G42" s="11" t="s">
        <v>76</v>
      </c>
      <c r="H42" s="11" t="s">
        <v>76</v>
      </c>
      <c r="I42" s="11" t="s">
        <v>76</v>
      </c>
      <c r="J42" s="11" t="s">
        <v>76</v>
      </c>
      <c r="K42" s="11" t="s">
        <v>76</v>
      </c>
      <c r="L42" s="11" t="s">
        <v>76</v>
      </c>
      <c r="M42" s="11" t="s">
        <v>76</v>
      </c>
      <c r="N42" s="11" t="s">
        <v>76</v>
      </c>
      <c r="O42" s="11" t="s">
        <v>76</v>
      </c>
      <c r="P42" s="11" t="s">
        <v>76</v>
      </c>
      <c r="Q42" s="11" t="s">
        <v>76</v>
      </c>
      <c r="R42" s="11" t="s">
        <v>76</v>
      </c>
      <c r="S42" s="11" t="s">
        <v>76</v>
      </c>
      <c r="T42" s="11" t="s">
        <v>76</v>
      </c>
      <c r="U42" s="11" t="s">
        <v>76</v>
      </c>
      <c r="V42" s="11" t="s">
        <v>76</v>
      </c>
      <c r="W42" s="11" t="s">
        <v>76</v>
      </c>
      <c r="X42" s="11" t="s">
        <v>76</v>
      </c>
      <c r="Y42" s="11" t="s">
        <v>76</v>
      </c>
      <c r="Z42" s="11" t="s">
        <v>76</v>
      </c>
      <c r="AA42" s="11" t="s">
        <v>76</v>
      </c>
      <c r="AB42" s="11" t="s">
        <v>76</v>
      </c>
      <c r="AC42" s="11" t="s">
        <v>76</v>
      </c>
      <c r="AD42" s="11" t="s">
        <v>76</v>
      </c>
      <c r="AE42" s="11" t="s">
        <v>76</v>
      </c>
      <c r="AF42" s="11" t="s">
        <v>76</v>
      </c>
      <c r="AG42" s="11" t="s">
        <v>76</v>
      </c>
      <c r="AH42" s="12">
        <f t="shared" si="2"/>
        <v>0</v>
      </c>
    </row>
    <row r="43" spans="1:34" ht="38.25" x14ac:dyDescent="0.2">
      <c r="A43" s="9" t="s">
        <v>110</v>
      </c>
      <c r="B43" s="36" t="s">
        <v>111</v>
      </c>
      <c r="C43" s="11" t="s">
        <v>76</v>
      </c>
      <c r="D43" s="11" t="s">
        <v>76</v>
      </c>
      <c r="E43" s="11" t="s">
        <v>76</v>
      </c>
      <c r="F43" s="11" t="s">
        <v>76</v>
      </c>
      <c r="G43" s="11" t="s">
        <v>76</v>
      </c>
      <c r="H43" s="11" t="s">
        <v>76</v>
      </c>
      <c r="I43" s="11" t="s">
        <v>76</v>
      </c>
      <c r="J43" s="11" t="s">
        <v>76</v>
      </c>
      <c r="K43" s="11" t="s">
        <v>76</v>
      </c>
      <c r="L43" s="11" t="s">
        <v>76</v>
      </c>
      <c r="M43" s="11" t="s">
        <v>76</v>
      </c>
      <c r="N43" s="11" t="s">
        <v>76</v>
      </c>
      <c r="O43" s="11" t="s">
        <v>76</v>
      </c>
      <c r="P43" s="11" t="s">
        <v>76</v>
      </c>
      <c r="Q43" s="11" t="s">
        <v>76</v>
      </c>
      <c r="R43" s="11" t="s">
        <v>76</v>
      </c>
      <c r="S43" s="11" t="s">
        <v>76</v>
      </c>
      <c r="T43" s="11" t="s">
        <v>76</v>
      </c>
      <c r="U43" s="11" t="s">
        <v>76</v>
      </c>
      <c r="V43" s="11" t="s">
        <v>76</v>
      </c>
      <c r="W43" s="11" t="s">
        <v>76</v>
      </c>
      <c r="X43" s="11" t="s">
        <v>76</v>
      </c>
      <c r="Y43" s="11" t="s">
        <v>76</v>
      </c>
      <c r="Z43" s="11" t="s">
        <v>76</v>
      </c>
      <c r="AA43" s="11" t="s">
        <v>76</v>
      </c>
      <c r="AB43" s="11" t="s">
        <v>76</v>
      </c>
      <c r="AC43" s="11" t="s">
        <v>76</v>
      </c>
      <c r="AD43" s="11" t="s">
        <v>76</v>
      </c>
      <c r="AE43" s="11" t="s">
        <v>76</v>
      </c>
      <c r="AF43" s="11" t="s">
        <v>76</v>
      </c>
      <c r="AG43" s="11" t="s">
        <v>76</v>
      </c>
      <c r="AH43" s="12">
        <f t="shared" si="2"/>
        <v>0</v>
      </c>
    </row>
    <row r="44" spans="1:34" ht="25.5" x14ac:dyDescent="0.2">
      <c r="A44" s="9" t="s">
        <v>112</v>
      </c>
      <c r="B44" s="37"/>
      <c r="C44" s="11" t="s">
        <v>76</v>
      </c>
      <c r="D44" s="11" t="s">
        <v>76</v>
      </c>
      <c r="E44" s="11" t="s">
        <v>76</v>
      </c>
      <c r="F44" s="11" t="s">
        <v>76</v>
      </c>
      <c r="G44" s="11" t="s">
        <v>76</v>
      </c>
      <c r="H44" s="11" t="s">
        <v>76</v>
      </c>
      <c r="I44" s="11" t="s">
        <v>76</v>
      </c>
      <c r="J44" s="11" t="s">
        <v>76</v>
      </c>
      <c r="K44" s="11" t="s">
        <v>76</v>
      </c>
      <c r="L44" s="11" t="s">
        <v>76</v>
      </c>
      <c r="M44" s="11" t="s">
        <v>76</v>
      </c>
      <c r="N44" s="11" t="s">
        <v>76</v>
      </c>
      <c r="O44" s="11" t="s">
        <v>76</v>
      </c>
      <c r="P44" s="11" t="s">
        <v>76</v>
      </c>
      <c r="Q44" s="11" t="s">
        <v>76</v>
      </c>
      <c r="R44" s="11" t="s">
        <v>76</v>
      </c>
      <c r="S44" s="11" t="s">
        <v>76</v>
      </c>
      <c r="T44" s="11" t="s">
        <v>76</v>
      </c>
      <c r="U44" s="11" t="s">
        <v>76</v>
      </c>
      <c r="V44" s="11" t="s">
        <v>76</v>
      </c>
      <c r="W44" s="11" t="s">
        <v>76</v>
      </c>
      <c r="X44" s="11" t="s">
        <v>76</v>
      </c>
      <c r="Y44" s="11" t="s">
        <v>76</v>
      </c>
      <c r="Z44" s="11" t="s">
        <v>76</v>
      </c>
      <c r="AA44" s="11" t="s">
        <v>76</v>
      </c>
      <c r="AB44" s="11" t="s">
        <v>76</v>
      </c>
      <c r="AC44" s="11" t="s">
        <v>76</v>
      </c>
      <c r="AD44" s="11" t="s">
        <v>76</v>
      </c>
      <c r="AE44" s="11" t="s">
        <v>76</v>
      </c>
      <c r="AF44" s="11" t="s">
        <v>76</v>
      </c>
      <c r="AG44" s="11" t="s">
        <v>76</v>
      </c>
      <c r="AH44" s="12">
        <f t="shared" si="2"/>
        <v>0</v>
      </c>
    </row>
    <row r="45" spans="1:34" ht="25.5" x14ac:dyDescent="0.2">
      <c r="A45" s="9" t="s">
        <v>113</v>
      </c>
      <c r="B45" s="12" t="s">
        <v>114</v>
      </c>
      <c r="C45" s="11" t="s">
        <v>76</v>
      </c>
      <c r="D45" s="11" t="s">
        <v>76</v>
      </c>
      <c r="E45" s="11" t="s">
        <v>76</v>
      </c>
      <c r="F45" s="11" t="s">
        <v>76</v>
      </c>
      <c r="G45" s="11" t="s">
        <v>76</v>
      </c>
      <c r="H45" s="11" t="s">
        <v>76</v>
      </c>
      <c r="I45" s="11" t="s">
        <v>76</v>
      </c>
      <c r="J45" s="11" t="s">
        <v>76</v>
      </c>
      <c r="K45" s="11" t="s">
        <v>76</v>
      </c>
      <c r="L45" s="11" t="s">
        <v>76</v>
      </c>
      <c r="M45" s="11" t="s">
        <v>76</v>
      </c>
      <c r="N45" s="11" t="s">
        <v>76</v>
      </c>
      <c r="O45" s="11" t="s">
        <v>76</v>
      </c>
      <c r="P45" s="11" t="s">
        <v>76</v>
      </c>
      <c r="Q45" s="11" t="s">
        <v>76</v>
      </c>
      <c r="R45" s="11" t="s">
        <v>76</v>
      </c>
      <c r="S45" s="11" t="s">
        <v>76</v>
      </c>
      <c r="T45" s="11" t="s">
        <v>76</v>
      </c>
      <c r="U45" s="11" t="s">
        <v>76</v>
      </c>
      <c r="V45" s="11" t="s">
        <v>76</v>
      </c>
      <c r="W45" s="11" t="s">
        <v>76</v>
      </c>
      <c r="X45" s="11" t="s">
        <v>76</v>
      </c>
      <c r="Y45" s="11" t="s">
        <v>76</v>
      </c>
      <c r="Z45" s="11" t="s">
        <v>76</v>
      </c>
      <c r="AA45" s="11" t="s">
        <v>76</v>
      </c>
      <c r="AB45" s="11" t="s">
        <v>76</v>
      </c>
      <c r="AC45" s="11" t="s">
        <v>76</v>
      </c>
      <c r="AD45" s="11" t="s">
        <v>76</v>
      </c>
      <c r="AE45" s="11" t="s">
        <v>76</v>
      </c>
      <c r="AF45" s="11" t="s">
        <v>76</v>
      </c>
      <c r="AG45" s="11" t="s">
        <v>76</v>
      </c>
      <c r="AH45" s="12">
        <f t="shared" si="2"/>
        <v>0</v>
      </c>
    </row>
    <row r="46" spans="1:34" s="4" customFormat="1" x14ac:dyDescent="0.2">
      <c r="A46" s="22" t="s">
        <v>115</v>
      </c>
      <c r="B46" s="16" t="s">
        <v>116</v>
      </c>
      <c r="C46" s="16" t="str">
        <f>IF(C45="","",IF(OR(C9="N",C10="N",C11="N",C12="N",C13="N",C14="N",C15="N",C16="N",C17="N",C18="N",C19="N",C20="N",C21="N",C22="N",C23="N",C24="N",C25="N",C26="N",C27="N",C28="N",C29="N",C30="N",C31="N",C32="N",C33="N",C34="N",C35="N",C36="N",C37="N",C38="N",C39="N",C40="N",C41="N",C42="N",C43="N",C44="N",C45="N",),"N","Y"))</f>
        <v>Y</v>
      </c>
      <c r="D46" s="16" t="str">
        <f t="shared" ref="D46:AG46" si="3">IF(D45="","",IF(OR(D9="N",D10="N",D11="N",D12="N",D13="N",D14="N",D15="N",D16="N",D17="N",D18="N",D19="N",D20="N",D21="N",D22="N",D23="N",D24="N",D25="N",D26="N",D27="N",D28="N",D29="N",D30="N",D31="N",D32="N",D33="N",D34="N",D35="N",D36="N",D37="N",D38="N",D39="N",D40="N",D41="N",D42="N",D43="N",D44="N",D45="N",),"N","Y"))</f>
        <v>Y</v>
      </c>
      <c r="E46" s="16" t="str">
        <f t="shared" si="3"/>
        <v>Y</v>
      </c>
      <c r="F46" s="16" t="str">
        <f t="shared" si="3"/>
        <v>Y</v>
      </c>
      <c r="G46" s="16" t="str">
        <f>IF(G45="","",IF(OR(G9="N",G10="N",G11="N",G12="N",G13="N",G14="N",G15="N",G16="N",G17="N",G18="N",G19="N",G20="N",G21="N",G22="N",G23="N",G24="N",G25="N",G26="N",G27="N",G28="N",G29="N",G30="N",G31="N",G32="N",G33="N",G34="N",G35="N",G36="N",G37="N",G38="N",G39="N",G40="N",G41="N",G42="N",G43="N",G44="N",G45="N",),"N","Y"))</f>
        <v>Y</v>
      </c>
      <c r="H46" s="16" t="str">
        <f t="shared" si="3"/>
        <v>Y</v>
      </c>
      <c r="I46" s="16" t="str">
        <f t="shared" si="3"/>
        <v>Y</v>
      </c>
      <c r="J46" s="16" t="str">
        <f t="shared" si="3"/>
        <v>Y</v>
      </c>
      <c r="K46" s="16" t="str">
        <f t="shared" si="3"/>
        <v>Y</v>
      </c>
      <c r="L46" s="16" t="str">
        <f t="shared" si="3"/>
        <v>Y</v>
      </c>
      <c r="M46" s="16" t="str">
        <f t="shared" si="3"/>
        <v>Y</v>
      </c>
      <c r="N46" s="16" t="str">
        <f t="shared" si="3"/>
        <v>Y</v>
      </c>
      <c r="O46" s="16" t="str">
        <f t="shared" si="3"/>
        <v>Y</v>
      </c>
      <c r="P46" s="16" t="str">
        <f t="shared" si="3"/>
        <v>Y</v>
      </c>
      <c r="Q46" s="16" t="str">
        <f t="shared" si="3"/>
        <v>Y</v>
      </c>
      <c r="R46" s="16" t="str">
        <f t="shared" si="3"/>
        <v>Y</v>
      </c>
      <c r="S46" s="16" t="str">
        <f t="shared" si="3"/>
        <v>Y</v>
      </c>
      <c r="T46" s="16" t="str">
        <f t="shared" si="3"/>
        <v>Y</v>
      </c>
      <c r="U46" s="16" t="str">
        <f t="shared" si="3"/>
        <v>Y</v>
      </c>
      <c r="V46" s="16" t="str">
        <f t="shared" si="3"/>
        <v>Y</v>
      </c>
      <c r="W46" s="16" t="str">
        <f t="shared" si="3"/>
        <v>Y</v>
      </c>
      <c r="X46" s="16" t="str">
        <f t="shared" si="3"/>
        <v>Y</v>
      </c>
      <c r="Y46" s="16" t="str">
        <f t="shared" si="3"/>
        <v>Y</v>
      </c>
      <c r="Z46" s="16" t="str">
        <f t="shared" si="3"/>
        <v>Y</v>
      </c>
      <c r="AA46" s="16" t="str">
        <f t="shared" si="3"/>
        <v>Y</v>
      </c>
      <c r="AB46" s="16" t="str">
        <f t="shared" si="3"/>
        <v>Y</v>
      </c>
      <c r="AC46" s="16" t="str">
        <f t="shared" si="3"/>
        <v>Y</v>
      </c>
      <c r="AD46" s="16" t="str">
        <f t="shared" si="3"/>
        <v>Y</v>
      </c>
      <c r="AE46" s="16" t="str">
        <f t="shared" si="3"/>
        <v>Y</v>
      </c>
      <c r="AF46" s="16" t="str">
        <f t="shared" si="3"/>
        <v>Y</v>
      </c>
      <c r="AG46" s="16" t="str">
        <f t="shared" si="3"/>
        <v>Y</v>
      </c>
      <c r="AH46" s="12">
        <f t="shared" si="2"/>
        <v>0</v>
      </c>
    </row>
    <row r="47" spans="1:34" ht="18.600000000000001" customHeight="1" x14ac:dyDescent="0.2">
      <c r="A47" s="23" t="s">
        <v>117</v>
      </c>
      <c r="B47" s="18"/>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row>
    <row r="48" spans="1:34" ht="25.5" x14ac:dyDescent="0.2">
      <c r="A48" s="25" t="s">
        <v>118</v>
      </c>
      <c r="B48" s="38" t="s">
        <v>68</v>
      </c>
      <c r="C48" s="11" t="s">
        <v>76</v>
      </c>
      <c r="D48" s="11" t="s">
        <v>76</v>
      </c>
      <c r="E48" s="11" t="s">
        <v>76</v>
      </c>
      <c r="F48" s="11" t="s">
        <v>76</v>
      </c>
      <c r="G48" s="11" t="s">
        <v>76</v>
      </c>
      <c r="H48" s="11" t="s">
        <v>76</v>
      </c>
      <c r="I48" s="11" t="s">
        <v>76</v>
      </c>
      <c r="J48" s="11" t="s">
        <v>76</v>
      </c>
      <c r="K48" s="11" t="s">
        <v>76</v>
      </c>
      <c r="L48" s="11" t="s">
        <v>76</v>
      </c>
      <c r="M48" s="11" t="s">
        <v>76</v>
      </c>
      <c r="N48" s="11" t="s">
        <v>76</v>
      </c>
      <c r="O48" s="11" t="s">
        <v>76</v>
      </c>
      <c r="P48" s="11" t="s">
        <v>76</v>
      </c>
      <c r="Q48" s="11" t="s">
        <v>76</v>
      </c>
      <c r="R48" s="11" t="s">
        <v>76</v>
      </c>
      <c r="S48" s="11" t="s">
        <v>76</v>
      </c>
      <c r="T48" s="11" t="s">
        <v>76</v>
      </c>
      <c r="U48" s="11" t="s">
        <v>76</v>
      </c>
      <c r="V48" s="11" t="s">
        <v>76</v>
      </c>
      <c r="W48" s="11" t="s">
        <v>76</v>
      </c>
      <c r="X48" s="11" t="s">
        <v>76</v>
      </c>
      <c r="Y48" s="11" t="s">
        <v>76</v>
      </c>
      <c r="Z48" s="11" t="s">
        <v>76</v>
      </c>
      <c r="AA48" s="11" t="s">
        <v>76</v>
      </c>
      <c r="AB48" s="11" t="s">
        <v>76</v>
      </c>
      <c r="AC48" s="11" t="s">
        <v>76</v>
      </c>
      <c r="AD48" s="11" t="s">
        <v>76</v>
      </c>
      <c r="AE48" s="11" t="s">
        <v>76</v>
      </c>
      <c r="AF48" s="11" t="s">
        <v>76</v>
      </c>
      <c r="AG48" s="11" t="s">
        <v>76</v>
      </c>
      <c r="AH48" s="12">
        <f>COUNTIF(C48:AG48,"N")</f>
        <v>0</v>
      </c>
    </row>
    <row r="49" spans="1:34" x14ac:dyDescent="0.2">
      <c r="A49" s="25" t="s">
        <v>119</v>
      </c>
      <c r="B49" s="39"/>
      <c r="C49" s="11" t="s">
        <v>76</v>
      </c>
      <c r="D49" s="11" t="s">
        <v>76</v>
      </c>
      <c r="E49" s="11" t="s">
        <v>76</v>
      </c>
      <c r="F49" s="11" t="s">
        <v>76</v>
      </c>
      <c r="G49" s="11" t="s">
        <v>76</v>
      </c>
      <c r="H49" s="11" t="s">
        <v>76</v>
      </c>
      <c r="I49" s="11" t="s">
        <v>76</v>
      </c>
      <c r="J49" s="11" t="s">
        <v>76</v>
      </c>
      <c r="K49" s="11" t="s">
        <v>76</v>
      </c>
      <c r="L49" s="11" t="s">
        <v>76</v>
      </c>
      <c r="M49" s="11" t="s">
        <v>76</v>
      </c>
      <c r="N49" s="11" t="s">
        <v>76</v>
      </c>
      <c r="O49" s="11" t="s">
        <v>76</v>
      </c>
      <c r="P49" s="11" t="s">
        <v>76</v>
      </c>
      <c r="Q49" s="11" t="s">
        <v>76</v>
      </c>
      <c r="R49" s="11" t="s">
        <v>76</v>
      </c>
      <c r="S49" s="11" t="s">
        <v>76</v>
      </c>
      <c r="T49" s="11" t="s">
        <v>76</v>
      </c>
      <c r="U49" s="11" t="s">
        <v>76</v>
      </c>
      <c r="V49" s="11" t="s">
        <v>76</v>
      </c>
      <c r="W49" s="11" t="s">
        <v>76</v>
      </c>
      <c r="X49" s="11" t="s">
        <v>76</v>
      </c>
      <c r="Y49" s="11" t="s">
        <v>76</v>
      </c>
      <c r="Z49" s="11" t="s">
        <v>76</v>
      </c>
      <c r="AA49" s="11" t="s">
        <v>76</v>
      </c>
      <c r="AB49" s="11" t="s">
        <v>76</v>
      </c>
      <c r="AC49" s="11" t="s">
        <v>76</v>
      </c>
      <c r="AD49" s="11" t="s">
        <v>76</v>
      </c>
      <c r="AE49" s="11" t="s">
        <v>76</v>
      </c>
      <c r="AF49" s="11" t="s">
        <v>76</v>
      </c>
      <c r="AG49" s="11" t="s">
        <v>76</v>
      </c>
      <c r="AH49" s="12">
        <f>COUNTIF(C49:AG49,"N")</f>
        <v>0</v>
      </c>
    </row>
    <row r="50" spans="1:34" ht="25.5" x14ac:dyDescent="0.2">
      <c r="A50" s="25" t="s">
        <v>120</v>
      </c>
      <c r="B50" s="20" t="s">
        <v>70</v>
      </c>
      <c r="C50" s="11" t="s">
        <v>76</v>
      </c>
      <c r="D50" s="11" t="s">
        <v>76</v>
      </c>
      <c r="E50" s="11" t="s">
        <v>76</v>
      </c>
      <c r="F50" s="11" t="s">
        <v>76</v>
      </c>
      <c r="G50" s="11" t="s">
        <v>76</v>
      </c>
      <c r="H50" s="11" t="s">
        <v>76</v>
      </c>
      <c r="I50" s="11" t="s">
        <v>76</v>
      </c>
      <c r="J50" s="11" t="s">
        <v>76</v>
      </c>
      <c r="K50" s="11" t="s">
        <v>76</v>
      </c>
      <c r="L50" s="11" t="s">
        <v>76</v>
      </c>
      <c r="M50" s="11" t="s">
        <v>76</v>
      </c>
      <c r="N50" s="11" t="s">
        <v>76</v>
      </c>
      <c r="O50" s="11" t="s">
        <v>76</v>
      </c>
      <c r="P50" s="11" t="s">
        <v>76</v>
      </c>
      <c r="Q50" s="11" t="s">
        <v>76</v>
      </c>
      <c r="R50" s="11" t="s">
        <v>76</v>
      </c>
      <c r="S50" s="11" t="s">
        <v>76</v>
      </c>
      <c r="T50" s="11" t="s">
        <v>76</v>
      </c>
      <c r="U50" s="11" t="s">
        <v>76</v>
      </c>
      <c r="V50" s="11" t="s">
        <v>76</v>
      </c>
      <c r="W50" s="11" t="s">
        <v>76</v>
      </c>
      <c r="X50" s="11" t="s">
        <v>76</v>
      </c>
      <c r="Y50" s="11" t="s">
        <v>76</v>
      </c>
      <c r="Z50" s="11" t="s">
        <v>76</v>
      </c>
      <c r="AA50" s="11" t="s">
        <v>76</v>
      </c>
      <c r="AB50" s="11" t="s">
        <v>76</v>
      </c>
      <c r="AC50" s="11" t="s">
        <v>76</v>
      </c>
      <c r="AD50" s="11" t="s">
        <v>76</v>
      </c>
      <c r="AE50" s="11" t="s">
        <v>76</v>
      </c>
      <c r="AF50" s="11" t="s">
        <v>76</v>
      </c>
      <c r="AG50" s="11" t="s">
        <v>76</v>
      </c>
      <c r="AH50" s="12">
        <f>COUNTIF(C50:AG50,"N")</f>
        <v>0</v>
      </c>
    </row>
    <row r="51" spans="1:34" ht="25.5" x14ac:dyDescent="0.2">
      <c r="A51" s="26" t="s">
        <v>121</v>
      </c>
      <c r="B51" s="10" t="s">
        <v>72</v>
      </c>
      <c r="C51" s="11" t="s">
        <v>76</v>
      </c>
      <c r="D51" s="11" t="s">
        <v>76</v>
      </c>
      <c r="E51" s="11" t="s">
        <v>76</v>
      </c>
      <c r="F51" s="11" t="s">
        <v>76</v>
      </c>
      <c r="G51" s="11" t="s">
        <v>76</v>
      </c>
      <c r="H51" s="11" t="s">
        <v>76</v>
      </c>
      <c r="I51" s="11" t="s">
        <v>76</v>
      </c>
      <c r="J51" s="11" t="s">
        <v>76</v>
      </c>
      <c r="K51" s="11" t="s">
        <v>76</v>
      </c>
      <c r="L51" s="11" t="s">
        <v>76</v>
      </c>
      <c r="M51" s="11" t="s">
        <v>76</v>
      </c>
      <c r="N51" s="11" t="s">
        <v>76</v>
      </c>
      <c r="O51" s="11" t="s">
        <v>76</v>
      </c>
      <c r="P51" s="11" t="s">
        <v>76</v>
      </c>
      <c r="Q51" s="11" t="s">
        <v>76</v>
      </c>
      <c r="R51" s="11" t="s">
        <v>76</v>
      </c>
      <c r="S51" s="11" t="s">
        <v>76</v>
      </c>
      <c r="T51" s="11" t="s">
        <v>76</v>
      </c>
      <c r="U51" s="11" t="s">
        <v>76</v>
      </c>
      <c r="V51" s="11" t="s">
        <v>76</v>
      </c>
      <c r="W51" s="11" t="s">
        <v>76</v>
      </c>
      <c r="X51" s="11" t="s">
        <v>76</v>
      </c>
      <c r="Y51" s="11" t="s">
        <v>76</v>
      </c>
      <c r="Z51" s="11" t="s">
        <v>76</v>
      </c>
      <c r="AA51" s="11" t="s">
        <v>76</v>
      </c>
      <c r="AB51" s="11" t="s">
        <v>76</v>
      </c>
      <c r="AC51" s="11" t="s">
        <v>76</v>
      </c>
      <c r="AD51" s="11" t="s">
        <v>76</v>
      </c>
      <c r="AE51" s="11" t="s">
        <v>76</v>
      </c>
      <c r="AF51" s="11" t="s">
        <v>76</v>
      </c>
      <c r="AG51" s="11" t="s">
        <v>76</v>
      </c>
      <c r="AH51" s="12">
        <f>COUNTIF(C51:AG51,"N")</f>
        <v>0</v>
      </c>
    </row>
    <row r="52" spans="1:34" ht="18.600000000000001" customHeight="1" x14ac:dyDescent="0.2">
      <c r="A52" s="27" t="s">
        <v>122</v>
      </c>
      <c r="B52" s="28"/>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row>
    <row r="53" spans="1:34" ht="51" x14ac:dyDescent="0.2">
      <c r="A53" s="26" t="s">
        <v>123</v>
      </c>
      <c r="B53" s="13" t="s">
        <v>72</v>
      </c>
      <c r="C53" s="11" t="s">
        <v>124</v>
      </c>
      <c r="D53" s="11" t="s">
        <v>124</v>
      </c>
      <c r="E53" s="11" t="s">
        <v>124</v>
      </c>
      <c r="F53" s="11" t="s">
        <v>124</v>
      </c>
      <c r="G53" s="11" t="s">
        <v>76</v>
      </c>
      <c r="H53" s="11" t="s">
        <v>76</v>
      </c>
      <c r="I53" s="11" t="s">
        <v>124</v>
      </c>
      <c r="J53" s="11" t="s">
        <v>76</v>
      </c>
      <c r="K53" s="11" t="s">
        <v>124</v>
      </c>
      <c r="L53" s="11" t="s">
        <v>124</v>
      </c>
      <c r="M53" s="11" t="s">
        <v>124</v>
      </c>
      <c r="N53" s="11" t="s">
        <v>124</v>
      </c>
      <c r="O53" s="11" t="s">
        <v>124</v>
      </c>
      <c r="P53" s="11" t="s">
        <v>76</v>
      </c>
      <c r="Q53" s="11" t="s">
        <v>124</v>
      </c>
      <c r="R53" s="11" t="s">
        <v>124</v>
      </c>
      <c r="S53" s="11" t="s">
        <v>124</v>
      </c>
      <c r="T53" s="11" t="s">
        <v>76</v>
      </c>
      <c r="U53" s="11" t="s">
        <v>124</v>
      </c>
      <c r="V53" s="11" t="s">
        <v>124</v>
      </c>
      <c r="W53" s="11" t="s">
        <v>124</v>
      </c>
      <c r="X53" s="11" t="s">
        <v>124</v>
      </c>
      <c r="Y53" s="11" t="s">
        <v>124</v>
      </c>
      <c r="Z53" s="11" t="s">
        <v>124</v>
      </c>
      <c r="AA53" s="11" t="s">
        <v>124</v>
      </c>
      <c r="AB53" s="11" t="s">
        <v>124</v>
      </c>
      <c r="AC53" s="11" t="s">
        <v>124</v>
      </c>
      <c r="AD53" s="11" t="s">
        <v>124</v>
      </c>
      <c r="AE53" s="11" t="s">
        <v>76</v>
      </c>
      <c r="AF53" s="11" t="s">
        <v>124</v>
      </c>
      <c r="AG53" s="11" t="s">
        <v>76</v>
      </c>
      <c r="AH53" s="12">
        <f>COUNTIF(C53:AG53,"Y")</f>
        <v>7</v>
      </c>
    </row>
    <row r="54" spans="1:34" ht="38.25" x14ac:dyDescent="0.2">
      <c r="A54" s="26" t="s">
        <v>125</v>
      </c>
      <c r="B54" s="38" t="s">
        <v>68</v>
      </c>
      <c r="C54" s="11" t="s">
        <v>76</v>
      </c>
      <c r="D54" s="11" t="s">
        <v>124</v>
      </c>
      <c r="E54" s="11" t="s">
        <v>76</v>
      </c>
      <c r="F54" s="11" t="s">
        <v>76</v>
      </c>
      <c r="G54" s="11" t="s">
        <v>76</v>
      </c>
      <c r="H54" s="11" t="s">
        <v>76</v>
      </c>
      <c r="I54" s="11" t="s">
        <v>76</v>
      </c>
      <c r="J54" s="11" t="s">
        <v>76</v>
      </c>
      <c r="K54" s="11" t="s">
        <v>76</v>
      </c>
      <c r="L54" s="11" t="s">
        <v>76</v>
      </c>
      <c r="M54" s="11" t="s">
        <v>76</v>
      </c>
      <c r="N54" s="11" t="s">
        <v>76</v>
      </c>
      <c r="O54" s="11" t="s">
        <v>124</v>
      </c>
      <c r="P54" s="11" t="s">
        <v>124</v>
      </c>
      <c r="Q54" s="11" t="s">
        <v>76</v>
      </c>
      <c r="R54" s="11" t="s">
        <v>76</v>
      </c>
      <c r="S54" s="11" t="s">
        <v>76</v>
      </c>
      <c r="T54" s="11" t="s">
        <v>76</v>
      </c>
      <c r="U54" s="11" t="s">
        <v>124</v>
      </c>
      <c r="V54" s="11" t="s">
        <v>124</v>
      </c>
      <c r="W54" s="11" t="s">
        <v>76</v>
      </c>
      <c r="X54" s="11" t="s">
        <v>76</v>
      </c>
      <c r="Y54" s="11" t="s">
        <v>124</v>
      </c>
      <c r="Z54" s="11" t="s">
        <v>76</v>
      </c>
      <c r="AA54" s="11" t="s">
        <v>76</v>
      </c>
      <c r="AB54" s="11" t="s">
        <v>76</v>
      </c>
      <c r="AC54" s="11" t="s">
        <v>76</v>
      </c>
      <c r="AD54" s="11" t="s">
        <v>124</v>
      </c>
      <c r="AE54" s="11" t="s">
        <v>124</v>
      </c>
      <c r="AF54" s="11" t="s">
        <v>124</v>
      </c>
      <c r="AG54" s="11" t="s">
        <v>76</v>
      </c>
      <c r="AH54" s="12">
        <f>COUNTIF(C54:AG54,"Y")</f>
        <v>22</v>
      </c>
    </row>
    <row r="55" spans="1:34" ht="76.5" x14ac:dyDescent="0.2">
      <c r="A55" s="26" t="s">
        <v>126</v>
      </c>
      <c r="B55" s="40"/>
      <c r="C55" s="11">
        <v>1</v>
      </c>
      <c r="D55" s="11" t="s">
        <v>127</v>
      </c>
      <c r="E55" s="11">
        <v>1</v>
      </c>
      <c r="F55" s="11">
        <v>1</v>
      </c>
      <c r="G55" s="11">
        <v>1</v>
      </c>
      <c r="H55" s="11">
        <v>1</v>
      </c>
      <c r="I55" s="11">
        <v>1</v>
      </c>
      <c r="J55" s="11">
        <v>1</v>
      </c>
      <c r="K55" s="11">
        <v>1</v>
      </c>
      <c r="L55" s="11">
        <v>1</v>
      </c>
      <c r="M55" s="11">
        <v>1</v>
      </c>
      <c r="N55" s="11">
        <v>1</v>
      </c>
      <c r="O55" s="11" t="s">
        <v>127</v>
      </c>
      <c r="P55" s="11" t="s">
        <v>127</v>
      </c>
      <c r="Q55" s="11">
        <v>1</v>
      </c>
      <c r="R55" s="11">
        <v>1</v>
      </c>
      <c r="S55" s="11">
        <v>1</v>
      </c>
      <c r="T55" s="11">
        <v>2</v>
      </c>
      <c r="U55" s="11" t="s">
        <v>127</v>
      </c>
      <c r="V55" s="11" t="s">
        <v>127</v>
      </c>
      <c r="W55" s="11">
        <v>1</v>
      </c>
      <c r="X55" s="11">
        <v>1</v>
      </c>
      <c r="Y55" s="11" t="s">
        <v>127</v>
      </c>
      <c r="Z55" s="11">
        <v>2</v>
      </c>
      <c r="AA55" s="11">
        <v>1</v>
      </c>
      <c r="AB55" s="11">
        <v>1</v>
      </c>
      <c r="AC55" s="11">
        <v>1</v>
      </c>
      <c r="AD55" s="11" t="s">
        <v>127</v>
      </c>
      <c r="AE55" s="11" t="s">
        <v>127</v>
      </c>
      <c r="AF55" s="11" t="s">
        <v>127</v>
      </c>
      <c r="AG55" s="11">
        <v>1</v>
      </c>
      <c r="AH55" s="12">
        <f>COUNTIF(C55:AG55,1)</f>
        <v>20</v>
      </c>
    </row>
    <row r="56" spans="1:34" ht="18.600000000000001" customHeight="1" x14ac:dyDescent="0.2">
      <c r="A56" s="30" t="s">
        <v>128</v>
      </c>
      <c r="B56" s="28"/>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row>
    <row r="57" spans="1:34" ht="25.5" x14ac:dyDescent="0.2">
      <c r="A57" s="26" t="s">
        <v>129</v>
      </c>
      <c r="B57" s="13" t="s">
        <v>111</v>
      </c>
      <c r="C57" s="11">
        <v>1</v>
      </c>
      <c r="D57" s="11">
        <v>1</v>
      </c>
      <c r="E57" s="11">
        <v>1</v>
      </c>
      <c r="F57" s="11">
        <v>1</v>
      </c>
      <c r="G57" s="11">
        <v>1</v>
      </c>
      <c r="H57" s="11">
        <v>1</v>
      </c>
      <c r="I57" s="11">
        <v>1</v>
      </c>
      <c r="J57" s="11">
        <v>1</v>
      </c>
      <c r="K57" s="11">
        <v>1</v>
      </c>
      <c r="L57" s="11">
        <v>1</v>
      </c>
      <c r="M57" s="11">
        <v>1</v>
      </c>
      <c r="N57" s="11">
        <v>1</v>
      </c>
      <c r="O57" s="11">
        <v>1</v>
      </c>
      <c r="P57" s="11">
        <v>1</v>
      </c>
      <c r="Q57" s="11">
        <v>1</v>
      </c>
      <c r="R57" s="11">
        <v>1</v>
      </c>
      <c r="S57" s="11">
        <v>1</v>
      </c>
      <c r="T57" s="11">
        <v>1</v>
      </c>
      <c r="U57" s="11">
        <v>1</v>
      </c>
      <c r="V57" s="11">
        <v>1</v>
      </c>
      <c r="W57" s="11">
        <v>2</v>
      </c>
      <c r="X57" s="11">
        <v>2</v>
      </c>
      <c r="Y57" s="11">
        <v>2</v>
      </c>
      <c r="Z57" s="11">
        <v>2</v>
      </c>
      <c r="AA57" s="11">
        <v>2</v>
      </c>
      <c r="AB57" s="11">
        <v>1</v>
      </c>
      <c r="AC57" s="11">
        <v>1</v>
      </c>
      <c r="AD57" s="11">
        <v>1</v>
      </c>
      <c r="AE57" s="11">
        <v>1</v>
      </c>
      <c r="AF57" s="11">
        <v>1</v>
      </c>
      <c r="AG57" s="11">
        <v>1</v>
      </c>
      <c r="AH57" s="12">
        <f>COUNTIF(C57:AG57,2)</f>
        <v>5</v>
      </c>
    </row>
    <row r="58" spans="1:34" ht="25.5" x14ac:dyDescent="0.2">
      <c r="A58" s="26" t="s">
        <v>130</v>
      </c>
      <c r="B58" s="13" t="s">
        <v>70</v>
      </c>
      <c r="C58" s="11" t="s">
        <v>124</v>
      </c>
      <c r="D58" s="11" t="s">
        <v>124</v>
      </c>
      <c r="E58" s="11" t="s">
        <v>124</v>
      </c>
      <c r="F58" s="11" t="s">
        <v>76</v>
      </c>
      <c r="G58" s="11" t="s">
        <v>124</v>
      </c>
      <c r="H58" s="11" t="s">
        <v>124</v>
      </c>
      <c r="I58" s="11" t="s">
        <v>124</v>
      </c>
      <c r="J58" s="11" t="s">
        <v>124</v>
      </c>
      <c r="K58" s="11" t="s">
        <v>124</v>
      </c>
      <c r="L58" s="11" t="s">
        <v>124</v>
      </c>
      <c r="M58" s="11" t="s">
        <v>124</v>
      </c>
      <c r="N58" s="11" t="s">
        <v>124</v>
      </c>
      <c r="O58" s="11" t="s">
        <v>76</v>
      </c>
      <c r="P58" s="11" t="s">
        <v>124</v>
      </c>
      <c r="Q58" s="11" t="s">
        <v>124</v>
      </c>
      <c r="R58" s="11" t="s">
        <v>124</v>
      </c>
      <c r="S58" s="11" t="s">
        <v>124</v>
      </c>
      <c r="T58" s="11" t="s">
        <v>124</v>
      </c>
      <c r="U58" s="11" t="s">
        <v>76</v>
      </c>
      <c r="V58" s="11" t="s">
        <v>76</v>
      </c>
      <c r="W58" s="11" t="s">
        <v>124</v>
      </c>
      <c r="X58" s="11" t="s">
        <v>124</v>
      </c>
      <c r="Y58" s="11" t="s">
        <v>124</v>
      </c>
      <c r="Z58" s="11" t="s">
        <v>124</v>
      </c>
      <c r="AA58" s="11" t="s">
        <v>124</v>
      </c>
      <c r="AB58" s="11" t="s">
        <v>76</v>
      </c>
      <c r="AC58" s="11" t="s">
        <v>124</v>
      </c>
      <c r="AD58" s="11" t="s">
        <v>124</v>
      </c>
      <c r="AE58" s="11" t="s">
        <v>124</v>
      </c>
      <c r="AF58" s="11" t="s">
        <v>124</v>
      </c>
      <c r="AG58" s="11" t="s">
        <v>76</v>
      </c>
      <c r="AH58" s="12">
        <f>COUNTIF(C58:AG58,"Y")</f>
        <v>6</v>
      </c>
    </row>
    <row r="59" spans="1:34" ht="38.25" x14ac:dyDescent="0.2">
      <c r="A59" s="26" t="s">
        <v>131</v>
      </c>
      <c r="B59" s="13" t="s">
        <v>70</v>
      </c>
      <c r="C59" s="11"/>
      <c r="D59" s="11"/>
      <c r="E59" s="11"/>
      <c r="F59" s="11" t="s">
        <v>127</v>
      </c>
      <c r="G59" s="11"/>
      <c r="H59" s="11"/>
      <c r="I59" s="11"/>
      <c r="J59" s="11"/>
      <c r="K59" s="11"/>
      <c r="L59" s="11"/>
      <c r="M59" s="11"/>
      <c r="N59" s="11"/>
      <c r="O59" s="11" t="s">
        <v>127</v>
      </c>
      <c r="P59" s="11"/>
      <c r="Q59" s="11"/>
      <c r="R59" s="11"/>
      <c r="S59" s="11"/>
      <c r="T59" s="11"/>
      <c r="U59" s="11" t="s">
        <v>132</v>
      </c>
      <c r="V59" s="11" t="s">
        <v>132</v>
      </c>
      <c r="W59" s="11"/>
      <c r="X59" s="11"/>
      <c r="Y59" s="11"/>
      <c r="Z59" s="11"/>
      <c r="AA59" s="11"/>
      <c r="AB59" s="11" t="s">
        <v>132</v>
      </c>
      <c r="AC59" s="11"/>
      <c r="AD59" s="11"/>
      <c r="AE59" s="11"/>
      <c r="AF59" s="11"/>
      <c r="AG59" s="11" t="s">
        <v>127</v>
      </c>
      <c r="AH59" s="28"/>
    </row>
    <row r="60" spans="1:34" x14ac:dyDescent="0.2">
      <c r="A60" s="31" t="s">
        <v>133</v>
      </c>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row>
    <row r="61" spans="1:34" ht="38.25" x14ac:dyDescent="0.2">
      <c r="A61" s="26" t="s">
        <v>134</v>
      </c>
      <c r="B61" s="10" t="s">
        <v>70</v>
      </c>
      <c r="C61" s="10" t="s">
        <v>124</v>
      </c>
      <c r="D61" s="10" t="s">
        <v>124</v>
      </c>
      <c r="E61" s="10" t="s">
        <v>124</v>
      </c>
      <c r="F61" s="10" t="s">
        <v>124</v>
      </c>
      <c r="G61" s="10" t="s">
        <v>124</v>
      </c>
      <c r="H61" s="10" t="s">
        <v>76</v>
      </c>
      <c r="I61" s="10" t="s">
        <v>76</v>
      </c>
      <c r="J61" s="10" t="s">
        <v>124</v>
      </c>
      <c r="K61" s="10" t="s">
        <v>76</v>
      </c>
      <c r="L61" s="10" t="s">
        <v>124</v>
      </c>
      <c r="M61" s="10" t="s">
        <v>124</v>
      </c>
      <c r="N61" s="10" t="s">
        <v>124</v>
      </c>
      <c r="O61" s="10" t="s">
        <v>124</v>
      </c>
      <c r="P61" s="10" t="s">
        <v>124</v>
      </c>
      <c r="Q61" s="10" t="s">
        <v>124</v>
      </c>
      <c r="R61" s="10" t="s">
        <v>124</v>
      </c>
      <c r="S61" s="10" t="s">
        <v>124</v>
      </c>
      <c r="T61" s="10" t="s">
        <v>124</v>
      </c>
      <c r="U61" s="10" t="s">
        <v>124</v>
      </c>
      <c r="V61" s="10" t="s">
        <v>124</v>
      </c>
      <c r="W61" s="10" t="s">
        <v>124</v>
      </c>
      <c r="X61" s="10" t="s">
        <v>124</v>
      </c>
      <c r="Y61" s="10" t="s">
        <v>124</v>
      </c>
      <c r="Z61" s="10" t="s">
        <v>124</v>
      </c>
      <c r="AA61" s="10" t="s">
        <v>124</v>
      </c>
      <c r="AB61" s="10" t="s">
        <v>124</v>
      </c>
      <c r="AC61" s="10" t="s">
        <v>124</v>
      </c>
      <c r="AD61" s="10" t="s">
        <v>124</v>
      </c>
      <c r="AE61" s="10" t="s">
        <v>124</v>
      </c>
      <c r="AF61" s="10" t="s">
        <v>124</v>
      </c>
      <c r="AG61" s="10" t="s">
        <v>124</v>
      </c>
      <c r="AH61" s="12">
        <f>COUNTIF(C61:AG61,"Y")</f>
        <v>3</v>
      </c>
    </row>
    <row r="62" spans="1:34" ht="25.5" x14ac:dyDescent="0.2">
      <c r="A62" s="32" t="s">
        <v>135</v>
      </c>
      <c r="B62" s="28"/>
      <c r="C62" s="11">
        <f>IF(C57="","",C57)</f>
        <v>1</v>
      </c>
      <c r="D62" s="11">
        <f t="shared" ref="D62:AG62" si="4">IF(D57="","",D57)</f>
        <v>1</v>
      </c>
      <c r="E62" s="11">
        <f t="shared" si="4"/>
        <v>1</v>
      </c>
      <c r="F62" s="11">
        <f t="shared" si="4"/>
        <v>1</v>
      </c>
      <c r="G62" s="11">
        <f t="shared" si="4"/>
        <v>1</v>
      </c>
      <c r="H62" s="11">
        <f t="shared" si="4"/>
        <v>1</v>
      </c>
      <c r="I62" s="11">
        <f t="shared" si="4"/>
        <v>1</v>
      </c>
      <c r="J62" s="11">
        <f t="shared" si="4"/>
        <v>1</v>
      </c>
      <c r="K62" s="11">
        <f t="shared" si="4"/>
        <v>1</v>
      </c>
      <c r="L62" s="11">
        <f t="shared" si="4"/>
        <v>1</v>
      </c>
      <c r="M62" s="11">
        <f t="shared" si="4"/>
        <v>1</v>
      </c>
      <c r="N62" s="11">
        <f t="shared" si="4"/>
        <v>1</v>
      </c>
      <c r="O62" s="11">
        <f t="shared" si="4"/>
        <v>1</v>
      </c>
      <c r="P62" s="11">
        <f t="shared" si="4"/>
        <v>1</v>
      </c>
      <c r="Q62" s="11">
        <f t="shared" si="4"/>
        <v>1</v>
      </c>
      <c r="R62" s="11">
        <f t="shared" si="4"/>
        <v>1</v>
      </c>
      <c r="S62" s="11">
        <f t="shared" si="4"/>
        <v>1</v>
      </c>
      <c r="T62" s="11">
        <f t="shared" si="4"/>
        <v>1</v>
      </c>
      <c r="U62" s="11">
        <f t="shared" si="4"/>
        <v>1</v>
      </c>
      <c r="V62" s="11">
        <f t="shared" si="4"/>
        <v>1</v>
      </c>
      <c r="W62" s="11">
        <f t="shared" si="4"/>
        <v>2</v>
      </c>
      <c r="X62" s="11">
        <f t="shared" si="4"/>
        <v>2</v>
      </c>
      <c r="Y62" s="11">
        <f t="shared" si="4"/>
        <v>2</v>
      </c>
      <c r="Z62" s="11">
        <f t="shared" si="4"/>
        <v>2</v>
      </c>
      <c r="AA62" s="11">
        <f t="shared" si="4"/>
        <v>2</v>
      </c>
      <c r="AB62" s="11">
        <f t="shared" si="4"/>
        <v>1</v>
      </c>
      <c r="AC62" s="11">
        <f t="shared" si="4"/>
        <v>1</v>
      </c>
      <c r="AD62" s="11">
        <f t="shared" si="4"/>
        <v>1</v>
      </c>
      <c r="AE62" s="11">
        <f t="shared" si="4"/>
        <v>1</v>
      </c>
      <c r="AF62" s="11">
        <f t="shared" si="4"/>
        <v>1</v>
      </c>
      <c r="AG62" s="11">
        <f t="shared" si="4"/>
        <v>1</v>
      </c>
      <c r="AH62" s="12">
        <f>COUNTIF(C62:AG62,"Y")</f>
        <v>0</v>
      </c>
    </row>
    <row r="63" spans="1:34" ht="25.5" x14ac:dyDescent="0.2">
      <c r="A63" s="26" t="s">
        <v>136</v>
      </c>
      <c r="B63" s="10" t="s">
        <v>68</v>
      </c>
      <c r="C63" s="10" t="s">
        <v>124</v>
      </c>
      <c r="D63" s="10" t="s">
        <v>124</v>
      </c>
      <c r="E63" s="10" t="s">
        <v>124</v>
      </c>
      <c r="F63" s="10" t="s">
        <v>124</v>
      </c>
      <c r="G63" s="10" t="s">
        <v>124</v>
      </c>
      <c r="H63" s="10" t="s">
        <v>76</v>
      </c>
      <c r="I63" s="10" t="s">
        <v>76</v>
      </c>
      <c r="J63" s="10" t="s">
        <v>124</v>
      </c>
      <c r="K63" s="10" t="s">
        <v>76</v>
      </c>
      <c r="L63" s="10" t="s">
        <v>124</v>
      </c>
      <c r="M63" s="10" t="s">
        <v>124</v>
      </c>
      <c r="N63" s="10" t="s">
        <v>76</v>
      </c>
      <c r="O63" s="10" t="s">
        <v>124</v>
      </c>
      <c r="P63" s="10" t="s">
        <v>124</v>
      </c>
      <c r="Q63" s="10" t="s">
        <v>124</v>
      </c>
      <c r="R63" s="10" t="s">
        <v>124</v>
      </c>
      <c r="S63" s="10" t="s">
        <v>124</v>
      </c>
      <c r="T63" s="10" t="s">
        <v>124</v>
      </c>
      <c r="U63" s="10" t="s">
        <v>124</v>
      </c>
      <c r="V63" s="10" t="s">
        <v>124</v>
      </c>
      <c r="W63" s="10" t="s">
        <v>124</v>
      </c>
      <c r="X63" s="10" t="s">
        <v>124</v>
      </c>
      <c r="Y63" s="10" t="s">
        <v>124</v>
      </c>
      <c r="Z63" s="10" t="s">
        <v>124</v>
      </c>
      <c r="AA63" s="10" t="s">
        <v>124</v>
      </c>
      <c r="AB63" s="10" t="s">
        <v>124</v>
      </c>
      <c r="AC63" s="10" t="s">
        <v>124</v>
      </c>
      <c r="AD63" s="10" t="s">
        <v>124</v>
      </c>
      <c r="AE63" s="10" t="s">
        <v>124</v>
      </c>
      <c r="AF63" s="10" t="s">
        <v>124</v>
      </c>
      <c r="AG63" s="10" t="s">
        <v>124</v>
      </c>
      <c r="AH63" s="12">
        <f>COUNTIF(C63:AG63,"Y")</f>
        <v>4</v>
      </c>
    </row>
    <row r="64" spans="1:34" ht="38.25" x14ac:dyDescent="0.2">
      <c r="A64" s="26" t="s">
        <v>137</v>
      </c>
      <c r="B64" s="10" t="s">
        <v>111</v>
      </c>
      <c r="C64" s="10" t="s">
        <v>76</v>
      </c>
      <c r="D64" s="10" t="s">
        <v>76</v>
      </c>
      <c r="E64" s="10" t="s">
        <v>76</v>
      </c>
      <c r="F64" s="10" t="s">
        <v>76</v>
      </c>
      <c r="G64" s="10" t="s">
        <v>76</v>
      </c>
      <c r="H64" s="10" t="s">
        <v>76</v>
      </c>
      <c r="I64" s="10" t="s">
        <v>76</v>
      </c>
      <c r="J64" s="10" t="s">
        <v>76</v>
      </c>
      <c r="K64" s="10" t="s">
        <v>76</v>
      </c>
      <c r="L64" s="10" t="s">
        <v>76</v>
      </c>
      <c r="M64" s="10" t="s">
        <v>76</v>
      </c>
      <c r="N64" s="10" t="s">
        <v>76</v>
      </c>
      <c r="O64" s="10" t="s">
        <v>76</v>
      </c>
      <c r="P64" s="10" t="s">
        <v>76</v>
      </c>
      <c r="Q64" s="10" t="s">
        <v>76</v>
      </c>
      <c r="R64" s="10" t="s">
        <v>76</v>
      </c>
      <c r="S64" s="10" t="s">
        <v>76</v>
      </c>
      <c r="T64" s="10" t="s">
        <v>76</v>
      </c>
      <c r="U64" s="10" t="s">
        <v>76</v>
      </c>
      <c r="V64" s="10" t="s">
        <v>76</v>
      </c>
      <c r="W64" s="10" t="s">
        <v>76</v>
      </c>
      <c r="X64" s="10" t="s">
        <v>76</v>
      </c>
      <c r="Y64" s="10" t="s">
        <v>76</v>
      </c>
      <c r="Z64" s="10" t="s">
        <v>76</v>
      </c>
      <c r="AA64" s="10" t="s">
        <v>76</v>
      </c>
      <c r="AB64" s="10" t="s">
        <v>76</v>
      </c>
      <c r="AC64" s="10" t="s">
        <v>76</v>
      </c>
      <c r="AD64" s="10" t="s">
        <v>76</v>
      </c>
      <c r="AE64" s="10" t="s">
        <v>76</v>
      </c>
      <c r="AF64" s="10" t="s">
        <v>76</v>
      </c>
      <c r="AG64" s="10" t="s">
        <v>76</v>
      </c>
      <c r="AH64" s="12">
        <f>COUNTIF(C64:AG64,"Y")</f>
        <v>31</v>
      </c>
    </row>
    <row r="65" spans="1:34" ht="51" x14ac:dyDescent="0.2">
      <c r="A65" s="33" t="s">
        <v>138</v>
      </c>
      <c r="B65" s="34"/>
      <c r="C65" s="11">
        <f>IF(C64="","",IF(AND(C61="Y",C62=1,C63="Y",C64="Y"),1,2))</f>
        <v>2</v>
      </c>
      <c r="D65" s="11">
        <f t="shared" ref="D65:AG65" si="5">IF(D64="","",IF(AND(D61="Y",D62=1,D63="Y",D64="Y"),1,2))</f>
        <v>2</v>
      </c>
      <c r="E65" s="11">
        <f t="shared" si="5"/>
        <v>2</v>
      </c>
      <c r="F65" s="11">
        <f t="shared" si="5"/>
        <v>2</v>
      </c>
      <c r="G65" s="11">
        <f t="shared" si="5"/>
        <v>2</v>
      </c>
      <c r="H65" s="11">
        <f t="shared" si="5"/>
        <v>1</v>
      </c>
      <c r="I65" s="11">
        <f t="shared" si="5"/>
        <v>1</v>
      </c>
      <c r="J65" s="11">
        <f t="shared" si="5"/>
        <v>2</v>
      </c>
      <c r="K65" s="11">
        <f t="shared" si="5"/>
        <v>1</v>
      </c>
      <c r="L65" s="11">
        <f t="shared" si="5"/>
        <v>2</v>
      </c>
      <c r="M65" s="11">
        <f t="shared" si="5"/>
        <v>2</v>
      </c>
      <c r="N65" s="11">
        <f t="shared" si="5"/>
        <v>2</v>
      </c>
      <c r="O65" s="11">
        <f t="shared" si="5"/>
        <v>2</v>
      </c>
      <c r="P65" s="11">
        <f t="shared" si="5"/>
        <v>2</v>
      </c>
      <c r="Q65" s="11">
        <f t="shared" si="5"/>
        <v>2</v>
      </c>
      <c r="R65" s="11">
        <f t="shared" si="5"/>
        <v>2</v>
      </c>
      <c r="S65" s="11">
        <f t="shared" si="5"/>
        <v>2</v>
      </c>
      <c r="T65" s="11">
        <f t="shared" si="5"/>
        <v>2</v>
      </c>
      <c r="U65" s="11">
        <f t="shared" si="5"/>
        <v>2</v>
      </c>
      <c r="V65" s="11">
        <f t="shared" si="5"/>
        <v>2</v>
      </c>
      <c r="W65" s="11">
        <f t="shared" si="5"/>
        <v>2</v>
      </c>
      <c r="X65" s="11">
        <f t="shared" si="5"/>
        <v>2</v>
      </c>
      <c r="Y65" s="11">
        <f t="shared" si="5"/>
        <v>2</v>
      </c>
      <c r="Z65" s="11">
        <f t="shared" si="5"/>
        <v>2</v>
      </c>
      <c r="AA65" s="11">
        <f t="shared" si="5"/>
        <v>2</v>
      </c>
      <c r="AB65" s="11">
        <f t="shared" si="5"/>
        <v>2</v>
      </c>
      <c r="AC65" s="11">
        <f t="shared" si="5"/>
        <v>2</v>
      </c>
      <c r="AD65" s="11">
        <f t="shared" si="5"/>
        <v>2</v>
      </c>
      <c r="AE65" s="11">
        <f t="shared" si="5"/>
        <v>2</v>
      </c>
      <c r="AF65" s="11">
        <f t="shared" si="5"/>
        <v>2</v>
      </c>
      <c r="AG65" s="11">
        <f t="shared" si="5"/>
        <v>2</v>
      </c>
      <c r="AH65" s="12">
        <f>COUNTIF(C65:AG65,1)</f>
        <v>3</v>
      </c>
    </row>
  </sheetData>
  <mergeCells count="9">
    <mergeCell ref="B43:B44"/>
    <mergeCell ref="B48:B49"/>
    <mergeCell ref="B54:B55"/>
    <mergeCell ref="B1:B2"/>
    <mergeCell ref="AH1:AH2"/>
    <mergeCell ref="B9:B10"/>
    <mergeCell ref="B11:B19"/>
    <mergeCell ref="B20:B39"/>
    <mergeCell ref="B40:B41"/>
  </mergeCells>
  <conditionalFormatting sqref="C4:AG6">
    <cfRule type="expression" dxfId="12" priority="9">
      <formula>AND(CELL("type",C4)="v",C4&lt;5)</formula>
    </cfRule>
  </conditionalFormatting>
  <conditionalFormatting sqref="C7:AG7">
    <cfRule type="expression" dxfId="11" priority="13">
      <formula>AND(CELL("type",C7)="v",C7&lt;15)</formula>
    </cfRule>
  </conditionalFormatting>
  <conditionalFormatting sqref="C9:AG46 C48:AG51">
    <cfRule type="cellIs" dxfId="10" priority="10" operator="equal">
      <formula>"N"</formula>
    </cfRule>
  </conditionalFormatting>
  <conditionalFormatting sqref="C53:AG54">
    <cfRule type="cellIs" dxfId="9" priority="5" operator="equal">
      <formula>"Y"</formula>
    </cfRule>
  </conditionalFormatting>
  <conditionalFormatting sqref="C53:AG55 C65:AG65">
    <cfRule type="cellIs" dxfId="8" priority="11" operator="equal">
      <formula>1</formula>
    </cfRule>
  </conditionalFormatting>
  <conditionalFormatting sqref="C53:AG57">
    <cfRule type="cellIs" dxfId="7" priority="6" operator="equal">
      <formula>2</formula>
    </cfRule>
  </conditionalFormatting>
  <conditionalFormatting sqref="C58:AG58">
    <cfRule type="cellIs" dxfId="6" priority="1" operator="equal">
      <formula>"Y"</formula>
    </cfRule>
  </conditionalFormatting>
  <conditionalFormatting sqref="C61:AG63">
    <cfRule type="cellIs" dxfId="5" priority="4" operator="equal">
      <formula>"Y"</formula>
    </cfRule>
  </conditionalFormatting>
  <conditionalFormatting sqref="AH4:AH7 AH9:AH46">
    <cfRule type="cellIs" dxfId="4" priority="12" operator="greaterThan">
      <formula>0</formula>
    </cfRule>
  </conditionalFormatting>
  <conditionalFormatting sqref="AH48:AH51">
    <cfRule type="cellIs" dxfId="3" priority="8" operator="greaterThan">
      <formula>0</formula>
    </cfRule>
  </conditionalFormatting>
  <conditionalFormatting sqref="AH53:AH55">
    <cfRule type="cellIs" dxfId="2" priority="7" operator="greaterThan">
      <formula>0</formula>
    </cfRule>
  </conditionalFormatting>
  <conditionalFormatting sqref="AH57:AH58">
    <cfRule type="cellIs" dxfId="1" priority="2" operator="greaterThan">
      <formula>0</formula>
    </cfRule>
  </conditionalFormatting>
  <conditionalFormatting sqref="AH65">
    <cfRule type="cellIs" dxfId="0" priority="3" operator="greaterThan">
      <formula>0</formula>
    </cfRule>
  </conditionalFormatting>
  <printOptions horizontalCentered="1"/>
  <pageMargins left="0.7" right="0.7" top="0.75" bottom="0.75" header="0.3" footer="0.3"/>
  <pageSetup scale="78" orientation="portrait" r:id="rId1"/>
  <headerFooter>
    <oddHeader xml:space="preserve">&amp;CRFA 2026-203 Scoring Sheets
</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Amanda DuSold</cp:lastModifiedBy>
  <cp:lastPrinted>2026-09-10T15:04:15Z</cp:lastPrinted>
  <dcterms:created xsi:type="dcterms:W3CDTF">2026-09-10T15:03:24Z</dcterms:created>
  <dcterms:modified xsi:type="dcterms:W3CDTF">2026-09-10T15:06:21Z</dcterms:modified>
</cp:coreProperties>
</file>