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6 Spreadsheets/2026-106 DC-DD/"/>
    </mc:Choice>
  </mc:AlternateContent>
  <xr:revisionPtr revIDLastSave="0" documentId="8_{2087E139-DE93-46B6-B621-3B2E9BD1EDF9}" xr6:coauthVersionLast="47" xr6:coauthVersionMax="47" xr10:uidLastSave="{00000000-0000-0000-0000-000000000000}"/>
  <bookViews>
    <workbookView xWindow="-120" yWindow="-120" windowWidth="29040" windowHeight="15720" xr2:uid="{7F525D09-CFED-4B7A-8B4B-D0D7A21B1DE2}"/>
  </bookViews>
  <sheets>
    <sheet name="enter scores" sheetId="1" r:id="rId1"/>
  </sheets>
  <definedNames>
    <definedName name="_xlnm.Print_Titles" localSheetId="0">'enter scores'!$A:$A,'enter scores'!$1:$2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6" i="1" l="1"/>
  <c r="G64" i="1"/>
  <c r="G63" i="1"/>
  <c r="G62" i="1"/>
  <c r="G61" i="1"/>
  <c r="G60" i="1"/>
  <c r="F59" i="1"/>
  <c r="E59" i="1"/>
  <c r="D59" i="1"/>
  <c r="C59" i="1"/>
  <c r="G59" i="1" s="1"/>
  <c r="F58" i="1"/>
  <c r="E58" i="1"/>
  <c r="D58" i="1"/>
  <c r="G58" i="1" s="1"/>
  <c r="C58" i="1"/>
  <c r="F55" i="1"/>
  <c r="F56" i="1" s="1"/>
  <c r="E55" i="1"/>
  <c r="E56" i="1" s="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F14" i="1"/>
  <c r="E14" i="1"/>
  <c r="D14" i="1"/>
  <c r="D55" i="1" s="1"/>
  <c r="D56" i="1" s="1"/>
  <c r="C14" i="1"/>
  <c r="C55" i="1" s="1"/>
  <c r="G7" i="1"/>
  <c r="G6" i="1"/>
  <c r="G5" i="1"/>
  <c r="G4" i="1"/>
  <c r="C56" i="1" l="1"/>
  <c r="G56" i="1" s="1"/>
  <c r="G55" i="1"/>
</calcChain>
</file>

<file path=xl/sharedStrings.xml><?xml version="1.0" encoding="utf-8"?>
<sst xmlns="http://schemas.openxmlformats.org/spreadsheetml/2006/main" count="283" uniqueCount="93">
  <si>
    <t>Scoring Items</t>
  </si>
  <si>
    <t>Contributor/ Reporter</t>
  </si>
  <si>
    <t>2026-333CS</t>
  </si>
  <si>
    <t>2026-334CS</t>
  </si>
  <si>
    <t>2026-335CS</t>
  </si>
  <si>
    <t>2026-336CS</t>
  </si>
  <si>
    <t>COUNT</t>
  </si>
  <si>
    <t>Development Name</t>
  </si>
  <si>
    <t>Bramblewood Isle</t>
  </si>
  <si>
    <t>CDS Roosevelt II Apartments</t>
  </si>
  <si>
    <t>Independence Landing II</t>
  </si>
  <si>
    <t>New Life Seniors</t>
  </si>
  <si>
    <t>Points Items</t>
  </si>
  <si>
    <t>Bookmarking Attachments prior to submission (Section Three, A.2.b.) (5 points)</t>
  </si>
  <si>
    <t>Bryan</t>
  </si>
  <si>
    <t>3.a.(4) Submission of Executive Director Certification of Non-Profit Entity Qualifications Form (Rev. date of either 10-2021 or 11-2025) stamped “Received” by the Corporation at least 14 Calendar Days prior to the Application Deadline AND stamped “Approved” prior to the Application Deadline (10 points)</t>
  </si>
  <si>
    <t>Rob</t>
  </si>
  <si>
    <t>3.a.(5) Submission of Corporation-approved Pre-Application Meeting form that meets the requirements of the RFA (10 points)</t>
  </si>
  <si>
    <t>3.c.(2) Submission of Principal Disclosure Form that is stamped “Received” by the Corporation at least 14 Calendar Days prior to the Application Deadline AND stamped “Approved” prior to the Application Deadline (maximum of 5 points)</t>
  </si>
  <si>
    <t>C.2. Operating Experience (maximum of 30 points)</t>
  </si>
  <si>
    <t>Elaine</t>
  </si>
  <si>
    <t>C.3. Access to Community-Based General Services (maximum of 25 points)</t>
  </si>
  <si>
    <t>Kelisha</t>
  </si>
  <si>
    <t>C.4.a. Assist Intended Residents in Meeting their Housing Stability  Needs, Goals and Expectations (maximum of 20 points)</t>
  </si>
  <si>
    <t>Nicole S</t>
  </si>
  <si>
    <t>C.4.b. Assist Intended Residents in Meeting their Self-Sufficiency Needs, Goals and Expectations  (maximum of 20 points)</t>
  </si>
  <si>
    <t>Zach</t>
  </si>
  <si>
    <t>C.5. Involvement in the Local Homeless Resources Network - for DC Demographic only (maximum of 20 points)</t>
  </si>
  <si>
    <t>n/a</t>
  </si>
  <si>
    <t>C.5. Experience with Services Provision and Coordination - for DD Demographic only (maximum of 20 points)</t>
  </si>
  <si>
    <t>Total Points (maximum of 145 points)</t>
  </si>
  <si>
    <t>Eligibility Requirements</t>
  </si>
  <si>
    <t>Submission Requirements met (section Three, A.)</t>
  </si>
  <si>
    <t>Y</t>
  </si>
  <si>
    <t>2.a.  Demographic Commitment selected</t>
  </si>
  <si>
    <t>2.b. At least one Persons with a Disabling Condition population selected, if applicable</t>
  </si>
  <si>
    <t>3.a.(1) Name of Applicant provided</t>
  </si>
  <si>
    <t>3.a.(2) Evidence Applicant is a legally formed entity qualified to do business in the state of Florida as of the Application Deadline provided</t>
  </si>
  <si>
    <t>3.a. Evidence Applicant qualifies as a Non-Profit Applicant provided</t>
  </si>
  <si>
    <t>3.a.(6) Documentation that the Applicant informed the jurisdiction’s Local Continuum of Care lead agency head of its intent to apply for funding to develop housing pursuant to this RFA provided, if applicable</t>
  </si>
  <si>
    <t>3.b.(1) Name of Each Developer provided</t>
  </si>
  <si>
    <t>3.b.(2) Evidence that each Developer entity is a legally formed entity qualified to do business in the state of Florida as of the Application Deadline provided</t>
  </si>
  <si>
    <t>3.b.(3) Developer Experience Requirement met</t>
  </si>
  <si>
    <t>3.c.(1) Principals for Applicant and Developer(s) Disclosure Form provided and meets requirements</t>
  </si>
  <si>
    <t>3.d. Name and contact information of Management Company provided</t>
  </si>
  <si>
    <t>3.e. Community-Based Board of Directors Requirement met</t>
  </si>
  <si>
    <t>3.f.(1) Authorized Principal Representative provided and meets requirements</t>
  </si>
  <si>
    <t>N</t>
  </si>
  <si>
    <t>4.a. Name of Proposed Development provided</t>
  </si>
  <si>
    <t>4.c.(1) Development Type provided</t>
  </si>
  <si>
    <t>4.c.(2) Unit Characteristic Chart reflecting the breakdown of number of units associated with each Development Type and ESS/Non-ESS provided</t>
  </si>
  <si>
    <t>5.a. County identified</t>
  </si>
  <si>
    <t>5.b. Address of Development Site provided</t>
  </si>
  <si>
    <t>5.c. Question whether a Scattered Sites Development answered</t>
  </si>
  <si>
    <t>5.c. Confirmation of no more than three Scattered Sites provided</t>
  </si>
  <si>
    <t>5.d.(1) Development Location Point provided</t>
  </si>
  <si>
    <t>5.d.(2) Latitude and Longitude Coordinates for any Scattered Sites provided, if applicable</t>
  </si>
  <si>
    <t>6.a. Total Number of Units provided and within limits</t>
  </si>
  <si>
    <t>6.c.(1) Minimum Set-Aside election provided</t>
  </si>
  <si>
    <t>6.c.(2) Total Set-Aside Breakdown Chart properly completed</t>
  </si>
  <si>
    <t>6.d. Unit Mix provided and meets requirements</t>
  </si>
  <si>
    <t>6.e. Number of residential buildings provided</t>
  </si>
  <si>
    <t>7.a. Evidence of Site Control provided</t>
  </si>
  <si>
    <t>8.d. Green Building Certification selected</t>
  </si>
  <si>
    <t>9. Housing Stability Services and Access to Community-Based Services Coordination Experience Requirements met</t>
  </si>
  <si>
    <t>10.a.(1) Applicant’s Housing Credit Request Amount provided</t>
  </si>
  <si>
    <t>Len</t>
  </si>
  <si>
    <t>10.a. Applicant’s SAIL Request Amount provided</t>
  </si>
  <si>
    <t>10.c. Development Cost Pro Forma provided reflecting that sources equal or exceed uses</t>
  </si>
  <si>
    <t>C.1.  Demographic Commitment description provided</t>
  </si>
  <si>
    <t>D.  Applicant Certification and Acknowledgement Form provided and meets requirements</t>
  </si>
  <si>
    <t>Verification of no prior acceptance to an invitation to enter credit underwriting for the same Development (Section Five, A.1.)</t>
  </si>
  <si>
    <t>Liz T</t>
  </si>
  <si>
    <t>Verification of no recent de-obligations (Section Five, A.1.)</t>
  </si>
  <si>
    <t>Financial Arrears Met  met (Section Five, A.1.)</t>
  </si>
  <si>
    <t>Kenny</t>
  </si>
  <si>
    <t>Minimum Total Score of 127 points is met?</t>
  </si>
  <si>
    <t>Yes or No</t>
  </si>
  <si>
    <t>All Eligibility Requirements Met?</t>
  </si>
  <si>
    <t>Tie-Breakers</t>
  </si>
  <si>
    <t>C.2. Operating Permanent Supportive Housing Experience Points Preference</t>
  </si>
  <si>
    <t>auto</t>
  </si>
  <si>
    <t>C.2. Involvement in the Local Homeless Resources Network Points Preference, if Demographic of Persons with a Disabling Condition, OR Service Provision and Coordination for Persons with Developmental Disabilities Points Preference, if Demographic of Persons with Developmental Disabilities</t>
  </si>
  <si>
    <t>8.c.(3) Accessibility Preference</t>
  </si>
  <si>
    <t xml:space="preserve">10.f. Rental Assistance History Preference </t>
  </si>
  <si>
    <t xml:space="preserve">10.g. Supportive Services Funding History Preference </t>
  </si>
  <si>
    <t>10.d. Qualifying Financial Assistance Funding Preference</t>
  </si>
  <si>
    <t>Florida Job Creation Preference (Item 3, of Exhibit C)</t>
  </si>
  <si>
    <t>Priority Level</t>
  </si>
  <si>
    <t>3.c.(3) Application's Priority Level</t>
  </si>
  <si>
    <t>Demographic</t>
  </si>
  <si>
    <t>DC</t>
  </si>
  <si>
    <t>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</si>
</sst>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0"/>
      <name val="Arial"/>
      <family val="2"/>
    </font>
    <font>
      <b/>
      <sz val="10"/>
      <color theme="1"/>
      <name val="Calibri"/>
      <family val="2"/>
      <scheme val="minor"/>
    </font>
    <font>
      <sz val="10"/>
      <color theme="1"/>
      <name val="Calibri"/>
      <family val="2"/>
      <scheme val="minor"/>
    </font>
    <font>
      <sz val="10"/>
      <name val="Calibri"/>
      <family val="2"/>
      <scheme val="minor"/>
    </font>
    <font>
      <sz val="10"/>
      <color rgb="FF0000FF"/>
      <name val="Calibri"/>
      <family val="2"/>
      <scheme val="minor"/>
    </font>
    <font>
      <sz val="10"/>
      <color rgb="FF000000"/>
      <name val="Calibri"/>
      <family val="2"/>
      <scheme val="minor"/>
    </font>
    <font>
      <sz val="10"/>
      <name val="Calibri"/>
      <family val="2"/>
    </font>
    <font>
      <sz val="10"/>
      <color theme="1"/>
      <name val="Calibri"/>
      <family val="2"/>
    </font>
  </fonts>
  <fills count="4">
    <fill>
      <patternFill patternType="none"/>
    </fill>
    <fill>
      <patternFill patternType="gray125"/>
    </fill>
    <fill>
      <patternFill patternType="solid">
        <fgColor theme="0" tint="-0.14999847407452621"/>
        <bgColor indexed="64"/>
      </patternFill>
    </fill>
    <fill>
      <patternFill patternType="lightUp"/>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0" fontId="1" fillId="0" borderId="0"/>
  </cellStyleXfs>
  <cellXfs count="51">
    <xf numFmtId="0" fontId="0" fillId="0" borderId="0" xfId="0"/>
    <xf numFmtId="0" fontId="2" fillId="0" borderId="1" xfId="1" applyFont="1" applyBorder="1" applyAlignment="1">
      <alignment horizontal="left"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3" fillId="0" borderId="0" xfId="1" applyFont="1" applyAlignment="1">
      <alignment horizontal="center" vertical="center"/>
    </xf>
    <xf numFmtId="0" fontId="2" fillId="0" borderId="3" xfId="1" applyFont="1" applyBorder="1" applyAlignment="1">
      <alignment horizontal="center" vertical="center" wrapText="1"/>
    </xf>
    <xf numFmtId="0" fontId="2" fillId="0" borderId="0" xfId="1" applyFont="1" applyAlignment="1">
      <alignment horizontal="center" vertical="center"/>
    </xf>
    <xf numFmtId="0" fontId="2" fillId="2" borderId="4" xfId="1" applyFont="1" applyFill="1" applyBorder="1" applyAlignment="1">
      <alignment horizontal="left" vertical="center" wrapText="1"/>
    </xf>
    <xf numFmtId="0" fontId="2" fillId="2" borderId="4" xfId="1" applyFont="1" applyFill="1" applyBorder="1" applyAlignment="1">
      <alignment horizontal="center" vertical="center" wrapText="1"/>
    </xf>
    <xf numFmtId="0" fontId="2" fillId="2" borderId="4" xfId="1" applyFont="1" applyFill="1" applyBorder="1" applyAlignment="1">
      <alignment vertical="center" wrapText="1"/>
    </xf>
    <xf numFmtId="0" fontId="4" fillId="0" borderId="3" xfId="0" applyFont="1" applyBorder="1" applyAlignment="1">
      <alignment vertical="center" wrapText="1"/>
    </xf>
    <xf numFmtId="0" fontId="3" fillId="0" borderId="5" xfId="1" applyFont="1" applyBorder="1" applyAlignment="1">
      <alignment horizontal="center" vertical="center" wrapText="1"/>
    </xf>
    <xf numFmtId="0" fontId="5" fillId="0" borderId="3" xfId="1" applyFont="1" applyBorder="1" applyAlignment="1">
      <alignment horizontal="center" vertical="center" wrapText="1"/>
    </xf>
    <xf numFmtId="0" fontId="3" fillId="0" borderId="1" xfId="1" applyFont="1" applyBorder="1" applyAlignment="1">
      <alignment horizontal="center" vertical="center"/>
    </xf>
    <xf numFmtId="0" fontId="4" fillId="0" borderId="1" xfId="0" applyFont="1" applyBorder="1" applyAlignment="1">
      <alignment vertical="center" wrapText="1"/>
    </xf>
    <xf numFmtId="0" fontId="3" fillId="0" borderId="6" xfId="1" applyFont="1" applyBorder="1" applyAlignment="1">
      <alignment horizontal="center" vertical="center" wrapText="1"/>
    </xf>
    <xf numFmtId="0" fontId="3" fillId="0" borderId="3" xfId="1" applyFont="1" applyBorder="1" applyAlignment="1">
      <alignment horizontal="center" vertical="center" wrapText="1"/>
    </xf>
    <xf numFmtId="0" fontId="3" fillId="0" borderId="1" xfId="1" applyFont="1" applyBorder="1" applyAlignment="1">
      <alignment horizontal="center" vertical="center" wrapText="1"/>
    </xf>
    <xf numFmtId="0" fontId="5" fillId="0" borderId="1" xfId="1" applyFont="1" applyBorder="1" applyAlignment="1">
      <alignment horizontal="center" vertical="center" wrapText="1"/>
    </xf>
    <xf numFmtId="0" fontId="3" fillId="3" borderId="1" xfId="1" applyFont="1" applyFill="1" applyBorder="1" applyAlignment="1">
      <alignment horizontal="center" vertical="center"/>
    </xf>
    <xf numFmtId="0" fontId="6" fillId="0" borderId="1" xfId="0" applyFont="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3" fillId="0" borderId="2" xfId="1" applyFont="1" applyBorder="1" applyAlignment="1">
      <alignment horizontal="center" vertical="center" wrapText="1"/>
    </xf>
    <xf numFmtId="0" fontId="8" fillId="0" borderId="7" xfId="0" applyFont="1" applyBorder="1" applyAlignment="1">
      <alignment vertical="center" wrapText="1"/>
    </xf>
    <xf numFmtId="0" fontId="2" fillId="0" borderId="7" xfId="1" applyFont="1" applyBorder="1" applyAlignment="1">
      <alignment horizontal="left" vertical="center" wrapText="1"/>
    </xf>
    <xf numFmtId="0" fontId="2" fillId="0" borderId="8" xfId="1" applyFont="1" applyBorder="1" applyAlignment="1">
      <alignment horizontal="left" vertical="center" wrapText="1"/>
    </xf>
    <xf numFmtId="0" fontId="2" fillId="0" borderId="1" xfId="1" applyFont="1" applyBorder="1" applyAlignment="1">
      <alignment horizontal="center" vertical="center"/>
    </xf>
    <xf numFmtId="0" fontId="2" fillId="2" borderId="4" xfId="1" applyFont="1" applyFill="1" applyBorder="1" applyAlignment="1">
      <alignment horizontal="left" vertical="center"/>
    </xf>
    <xf numFmtId="0" fontId="3" fillId="2" borderId="4" xfId="1" applyFont="1" applyFill="1" applyBorder="1" applyAlignment="1">
      <alignment horizontal="center" vertical="center" wrapText="1"/>
    </xf>
    <xf numFmtId="0" fontId="3" fillId="0" borderId="2" xfId="1" applyFont="1" applyBorder="1" applyAlignment="1">
      <alignment horizontal="center" vertical="center"/>
    </xf>
    <xf numFmtId="0" fontId="3" fillId="0" borderId="6" xfId="1" applyFont="1" applyBorder="1" applyAlignment="1">
      <alignment horizontal="center" vertical="center"/>
    </xf>
    <xf numFmtId="0" fontId="3" fillId="0" borderId="3" xfId="1" applyFont="1" applyBorder="1" applyAlignment="1">
      <alignment horizontal="center" vertical="center"/>
    </xf>
    <xf numFmtId="0" fontId="3" fillId="0" borderId="1" xfId="1" applyFont="1" applyBorder="1" applyAlignment="1">
      <alignment horizontal="center" vertical="center"/>
    </xf>
    <xf numFmtId="0" fontId="3" fillId="0" borderId="9" xfId="1" applyFont="1" applyBorder="1" applyAlignment="1">
      <alignment horizontal="center" vertical="center" wrapText="1"/>
    </xf>
    <xf numFmtId="0" fontId="3" fillId="0" borderId="1" xfId="0" applyFont="1" applyBorder="1" applyAlignment="1">
      <alignment horizontal="left" vertical="center" wrapText="1"/>
    </xf>
    <xf numFmtId="0" fontId="2" fillId="0" borderId="7" xfId="0" applyFont="1" applyBorder="1" applyAlignment="1">
      <alignment vertical="center"/>
    </xf>
    <xf numFmtId="0" fontId="2" fillId="0" borderId="1" xfId="0" applyFont="1" applyBorder="1" applyAlignment="1">
      <alignment horizontal="left" vertical="center" wrapText="1"/>
    </xf>
    <xf numFmtId="0" fontId="3" fillId="2" borderId="4" xfId="1" applyFont="1" applyFill="1" applyBorder="1" applyAlignment="1">
      <alignment vertical="center" wrapText="1"/>
    </xf>
    <xf numFmtId="0" fontId="5" fillId="0" borderId="1" xfId="0" applyFont="1" applyBorder="1" applyAlignment="1">
      <alignment horizontal="left" vertical="center" wrapText="1"/>
    </xf>
    <xf numFmtId="0" fontId="5" fillId="0" borderId="1" xfId="1" applyFont="1" applyBorder="1" applyAlignment="1">
      <alignment horizontal="center" vertical="center"/>
    </xf>
    <xf numFmtId="0" fontId="5" fillId="0" borderId="0" xfId="1" applyFont="1" applyAlignment="1">
      <alignment horizontal="center" vertical="center"/>
    </xf>
    <xf numFmtId="0" fontId="7" fillId="0" borderId="1" xfId="0" applyFont="1" applyBorder="1"/>
    <xf numFmtId="0" fontId="3" fillId="0" borderId="1" xfId="1" applyFont="1" applyBorder="1" applyAlignment="1">
      <alignment horizontal="left" vertical="center" wrapText="1"/>
    </xf>
    <xf numFmtId="0" fontId="4" fillId="0" borderId="1" xfId="1" applyFont="1" applyBorder="1" applyAlignment="1">
      <alignment vertical="center" wrapText="1"/>
    </xf>
    <xf numFmtId="0" fontId="4" fillId="0" borderId="1" xfId="1" applyFont="1" applyBorder="1" applyAlignment="1">
      <alignment horizontal="center" vertical="center" wrapText="1"/>
    </xf>
    <xf numFmtId="0" fontId="4" fillId="0" borderId="0" xfId="1" applyFont="1" applyAlignment="1">
      <alignment vertical="center" wrapText="1"/>
    </xf>
    <xf numFmtId="0" fontId="4" fillId="0" borderId="0" xfId="1" applyFont="1" applyAlignment="1">
      <alignment horizontal="center" vertical="center" wrapText="1"/>
    </xf>
    <xf numFmtId="0" fontId="2" fillId="0" borderId="0" xfId="1" applyFont="1" applyAlignment="1">
      <alignment horizontal="left" vertical="center" wrapText="1"/>
    </xf>
    <xf numFmtId="0" fontId="3" fillId="0" borderId="0" xfId="1" applyFont="1" applyAlignment="1">
      <alignment horizontal="left" vertical="center" wrapText="1"/>
    </xf>
  </cellXfs>
  <cellStyles count="2">
    <cellStyle name="Normal" xfId="0" builtinId="0"/>
    <cellStyle name="Normal 3" xfId="1" xr:uid="{6C7844BF-B13C-4D51-8465-56C5A95517A6}"/>
  </cellStyles>
  <dxfs count="5">
    <dxf>
      <fill>
        <patternFill>
          <bgColor rgb="FFCCFFFF"/>
        </patternFill>
      </fill>
    </dxf>
    <dxf>
      <fill>
        <patternFill>
          <bgColor rgb="FFFFCCFF"/>
        </patternFill>
      </fill>
    </dxf>
    <dxf>
      <fill>
        <patternFill>
          <bgColor rgb="FFCCFF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E63F9-1288-4E3D-9883-43A7111E0DFA}">
  <dimension ref="A1:G69"/>
  <sheetViews>
    <sheetView tabSelected="1" zoomScale="107" zoomScaleNormal="107" zoomScaleSheetLayoutView="100" workbookViewId="0">
      <pane xSplit="2" ySplit="2" topLeftCell="C3" activePane="bottomRight" state="frozen"/>
      <selection pane="topRight" activeCell="D1" sqref="D1"/>
      <selection pane="bottomLeft" activeCell="A3" sqref="A3"/>
      <selection pane="bottomRight" activeCell="F10" sqref="F10"/>
    </sheetView>
  </sheetViews>
  <sheetFormatPr defaultColWidth="8.85546875" defaultRowHeight="12.75" x14ac:dyDescent="0.2"/>
  <cols>
    <col min="1" max="1" width="51.5703125" style="50" customWidth="1"/>
    <col min="2" max="2" width="15.140625" style="5" customWidth="1"/>
    <col min="3" max="6" width="14.5703125" style="5" customWidth="1"/>
    <col min="7" max="16384" width="8.85546875" style="5"/>
  </cols>
  <sheetData>
    <row r="1" spans="1:7" x14ac:dyDescent="0.2">
      <c r="A1" s="1" t="s">
        <v>0</v>
      </c>
      <c r="B1" s="2" t="s">
        <v>1</v>
      </c>
      <c r="C1" s="3" t="s">
        <v>2</v>
      </c>
      <c r="D1" s="3" t="s">
        <v>3</v>
      </c>
      <c r="E1" s="3" t="s">
        <v>4</v>
      </c>
      <c r="F1" s="3" t="s">
        <v>5</v>
      </c>
      <c r="G1" s="4" t="s">
        <v>6</v>
      </c>
    </row>
    <row r="2" spans="1:7" s="7" customFormat="1" ht="25.5" x14ac:dyDescent="0.2">
      <c r="A2" s="3" t="s">
        <v>7</v>
      </c>
      <c r="B2" s="2"/>
      <c r="C2" s="3" t="s">
        <v>8</v>
      </c>
      <c r="D2" s="3" t="s">
        <v>9</v>
      </c>
      <c r="E2" s="3" t="s">
        <v>10</v>
      </c>
      <c r="F2" s="3" t="s">
        <v>11</v>
      </c>
      <c r="G2" s="6"/>
    </row>
    <row r="3" spans="1:7" s="7" customFormat="1" x14ac:dyDescent="0.2">
      <c r="A3" s="8" t="s">
        <v>12</v>
      </c>
      <c r="B3" s="9"/>
      <c r="C3" s="10"/>
      <c r="D3" s="10"/>
      <c r="E3" s="10"/>
      <c r="F3" s="10"/>
      <c r="G3" s="10"/>
    </row>
    <row r="4" spans="1:7" s="7" customFormat="1" ht="25.5" x14ac:dyDescent="0.2">
      <c r="A4" s="11" t="s">
        <v>13</v>
      </c>
      <c r="B4" s="12" t="s">
        <v>14</v>
      </c>
      <c r="C4" s="13">
        <v>5</v>
      </c>
      <c r="D4" s="13">
        <v>5</v>
      </c>
      <c r="E4" s="13">
        <v>5</v>
      </c>
      <c r="F4" s="13">
        <v>5</v>
      </c>
      <c r="G4" s="14">
        <f t="shared" ref="G4:G11" si="0">COUNTIF(C4:F4,"=0")</f>
        <v>0</v>
      </c>
    </row>
    <row r="5" spans="1:7" ht="63.75" x14ac:dyDescent="0.2">
      <c r="A5" s="15" t="s">
        <v>15</v>
      </c>
      <c r="B5" s="16" t="s">
        <v>16</v>
      </c>
      <c r="C5" s="13">
        <v>10</v>
      </c>
      <c r="D5" s="13">
        <v>10</v>
      </c>
      <c r="E5" s="13">
        <v>10</v>
      </c>
      <c r="F5" s="13">
        <v>10</v>
      </c>
      <c r="G5" s="14">
        <f t="shared" si="0"/>
        <v>0</v>
      </c>
    </row>
    <row r="6" spans="1:7" ht="38.25" customHeight="1" x14ac:dyDescent="0.2">
      <c r="A6" s="15" t="s">
        <v>17</v>
      </c>
      <c r="B6" s="16"/>
      <c r="C6" s="13">
        <v>10</v>
      </c>
      <c r="D6" s="13">
        <v>10</v>
      </c>
      <c r="E6" s="13">
        <v>10</v>
      </c>
      <c r="F6" s="13">
        <v>0</v>
      </c>
      <c r="G6" s="14">
        <f t="shared" si="0"/>
        <v>1</v>
      </c>
    </row>
    <row r="7" spans="1:7" ht="63.75" x14ac:dyDescent="0.2">
      <c r="A7" s="15" t="s">
        <v>18</v>
      </c>
      <c r="B7" s="17"/>
      <c r="C7" s="13">
        <v>5</v>
      </c>
      <c r="D7" s="13">
        <v>5</v>
      </c>
      <c r="E7" s="13">
        <v>5</v>
      </c>
      <c r="F7" s="13">
        <v>5</v>
      </c>
      <c r="G7" s="14">
        <f t="shared" si="0"/>
        <v>0</v>
      </c>
    </row>
    <row r="8" spans="1:7" x14ac:dyDescent="0.2">
      <c r="A8" s="15" t="s">
        <v>19</v>
      </c>
      <c r="B8" s="18" t="s">
        <v>20</v>
      </c>
      <c r="C8" s="19">
        <v>27</v>
      </c>
      <c r="D8" s="19">
        <v>24</v>
      </c>
      <c r="E8" s="19">
        <v>28</v>
      </c>
      <c r="F8" s="19">
        <v>20</v>
      </c>
      <c r="G8" s="20"/>
    </row>
    <row r="9" spans="1:7" ht="25.5" x14ac:dyDescent="0.2">
      <c r="A9" s="21" t="s">
        <v>21</v>
      </c>
      <c r="B9" s="18" t="s">
        <v>22</v>
      </c>
      <c r="C9" s="19">
        <v>21</v>
      </c>
      <c r="D9" s="19">
        <v>20</v>
      </c>
      <c r="E9" s="19">
        <v>24</v>
      </c>
      <c r="F9" s="19">
        <v>20</v>
      </c>
      <c r="G9" s="20"/>
    </row>
    <row r="10" spans="1:7" ht="38.25" x14ac:dyDescent="0.2">
      <c r="A10" s="22" t="s">
        <v>23</v>
      </c>
      <c r="B10" s="18" t="s">
        <v>24</v>
      </c>
      <c r="C10" s="19">
        <v>17</v>
      </c>
      <c r="D10" s="19">
        <v>16</v>
      </c>
      <c r="E10" s="19">
        <v>17</v>
      </c>
      <c r="F10" s="19">
        <v>9</v>
      </c>
      <c r="G10" s="20"/>
    </row>
    <row r="11" spans="1:7" ht="38.25" x14ac:dyDescent="0.2">
      <c r="A11" s="23" t="s">
        <v>25</v>
      </c>
      <c r="B11" s="24" t="s">
        <v>26</v>
      </c>
      <c r="C11" s="19">
        <v>16</v>
      </c>
      <c r="D11" s="19">
        <v>9</v>
      </c>
      <c r="E11" s="19">
        <v>17</v>
      </c>
      <c r="F11" s="19">
        <v>7</v>
      </c>
      <c r="G11" s="20"/>
    </row>
    <row r="12" spans="1:7" ht="25.5" x14ac:dyDescent="0.2">
      <c r="A12" s="25" t="s">
        <v>27</v>
      </c>
      <c r="B12" s="17"/>
      <c r="C12" s="19">
        <v>18</v>
      </c>
      <c r="D12" s="19" t="s">
        <v>28</v>
      </c>
      <c r="E12" s="19" t="s">
        <v>28</v>
      </c>
      <c r="F12" s="19">
        <v>0</v>
      </c>
      <c r="G12" s="20"/>
    </row>
    <row r="13" spans="1:7" ht="25.5" x14ac:dyDescent="0.2">
      <c r="A13" s="25" t="s">
        <v>29</v>
      </c>
      <c r="B13" s="18" t="s">
        <v>24</v>
      </c>
      <c r="C13" s="19" t="s">
        <v>28</v>
      </c>
      <c r="D13" s="19">
        <v>17</v>
      </c>
      <c r="E13" s="19">
        <v>17</v>
      </c>
      <c r="F13" s="19" t="s">
        <v>28</v>
      </c>
      <c r="G13" s="20"/>
    </row>
    <row r="14" spans="1:7" s="7" customFormat="1" x14ac:dyDescent="0.2">
      <c r="A14" s="26" t="s">
        <v>30</v>
      </c>
      <c r="B14" s="27"/>
      <c r="C14" s="28">
        <f>IF(C11="","",SUM(C4:C13))</f>
        <v>129</v>
      </c>
      <c r="D14" s="28">
        <f>IF(D11="","",SUM(D4:D13))</f>
        <v>116</v>
      </c>
      <c r="E14" s="28">
        <f>IF(E11="","",SUM(E4:E13))</f>
        <v>133</v>
      </c>
      <c r="F14" s="28">
        <f>IF(F11="","",SUM(F4:F13))</f>
        <v>76</v>
      </c>
      <c r="G14" s="20"/>
    </row>
    <row r="15" spans="1:7" x14ac:dyDescent="0.2">
      <c r="A15" s="29" t="s">
        <v>31</v>
      </c>
      <c r="B15" s="30"/>
      <c r="C15" s="30"/>
      <c r="D15" s="30"/>
      <c r="E15" s="30"/>
      <c r="F15" s="30"/>
      <c r="G15" s="30"/>
    </row>
    <row r="16" spans="1:7" x14ac:dyDescent="0.2">
      <c r="A16" s="15" t="s">
        <v>32</v>
      </c>
      <c r="B16" s="24" t="s">
        <v>14</v>
      </c>
      <c r="C16" s="19" t="s">
        <v>33</v>
      </c>
      <c r="D16" s="19" t="s">
        <v>33</v>
      </c>
      <c r="E16" s="19" t="s">
        <v>33</v>
      </c>
      <c r="F16" s="19" t="s">
        <v>33</v>
      </c>
      <c r="G16" s="14">
        <f t="shared" ref="G16:G56" si="1">COUNTIF(C16:F16,"N")</f>
        <v>0</v>
      </c>
    </row>
    <row r="17" spans="1:7" x14ac:dyDescent="0.2">
      <c r="A17" s="15" t="s">
        <v>34</v>
      </c>
      <c r="B17" s="16"/>
      <c r="C17" s="19" t="s">
        <v>33</v>
      </c>
      <c r="D17" s="19" t="s">
        <v>33</v>
      </c>
      <c r="E17" s="19" t="s">
        <v>33</v>
      </c>
      <c r="F17" s="19" t="s">
        <v>33</v>
      </c>
      <c r="G17" s="14">
        <f t="shared" si="1"/>
        <v>0</v>
      </c>
    </row>
    <row r="18" spans="1:7" ht="25.5" x14ac:dyDescent="0.2">
      <c r="A18" s="22" t="s">
        <v>35</v>
      </c>
      <c r="B18" s="17"/>
      <c r="C18" s="19" t="s">
        <v>33</v>
      </c>
      <c r="D18" s="19" t="s">
        <v>33</v>
      </c>
      <c r="E18" s="19" t="s">
        <v>33</v>
      </c>
      <c r="F18" s="19" t="s">
        <v>33</v>
      </c>
      <c r="G18" s="14">
        <f t="shared" si="1"/>
        <v>0</v>
      </c>
    </row>
    <row r="19" spans="1:7" x14ac:dyDescent="0.2">
      <c r="A19" s="15" t="s">
        <v>36</v>
      </c>
      <c r="B19" s="31" t="s">
        <v>16</v>
      </c>
      <c r="C19" s="19" t="s">
        <v>33</v>
      </c>
      <c r="D19" s="19" t="s">
        <v>33</v>
      </c>
      <c r="E19" s="19" t="s">
        <v>33</v>
      </c>
      <c r="F19" s="19" t="s">
        <v>33</v>
      </c>
      <c r="G19" s="14">
        <f t="shared" si="1"/>
        <v>0</v>
      </c>
    </row>
    <row r="20" spans="1:7" ht="38.25" x14ac:dyDescent="0.2">
      <c r="A20" s="15" t="s">
        <v>37</v>
      </c>
      <c r="B20" s="32"/>
      <c r="C20" s="19" t="s">
        <v>33</v>
      </c>
      <c r="D20" s="19" t="s">
        <v>33</v>
      </c>
      <c r="E20" s="19" t="s">
        <v>33</v>
      </c>
      <c r="F20" s="19" t="s">
        <v>33</v>
      </c>
      <c r="G20" s="14">
        <f t="shared" si="1"/>
        <v>0</v>
      </c>
    </row>
    <row r="21" spans="1:7" ht="25.5" x14ac:dyDescent="0.2">
      <c r="A21" s="15" t="s">
        <v>38</v>
      </c>
      <c r="B21" s="32"/>
      <c r="C21" s="19" t="s">
        <v>33</v>
      </c>
      <c r="D21" s="19" t="s">
        <v>33</v>
      </c>
      <c r="E21" s="19" t="s">
        <v>33</v>
      </c>
      <c r="F21" s="19" t="s">
        <v>33</v>
      </c>
      <c r="G21" s="14">
        <f t="shared" si="1"/>
        <v>0</v>
      </c>
    </row>
    <row r="22" spans="1:7" ht="51" x14ac:dyDescent="0.2">
      <c r="A22" s="15" t="s">
        <v>39</v>
      </c>
      <c r="B22" s="32"/>
      <c r="C22" s="19" t="s">
        <v>33</v>
      </c>
      <c r="D22" s="19" t="s">
        <v>33</v>
      </c>
      <c r="E22" s="19" t="s">
        <v>33</v>
      </c>
      <c r="F22" s="19" t="s">
        <v>33</v>
      </c>
      <c r="G22" s="14">
        <f t="shared" si="1"/>
        <v>0</v>
      </c>
    </row>
    <row r="23" spans="1:7" x14ac:dyDescent="0.2">
      <c r="A23" s="15" t="s">
        <v>40</v>
      </c>
      <c r="B23" s="32"/>
      <c r="C23" s="19" t="s">
        <v>33</v>
      </c>
      <c r="D23" s="19" t="s">
        <v>33</v>
      </c>
      <c r="E23" s="19" t="s">
        <v>33</v>
      </c>
      <c r="F23" s="19" t="s">
        <v>33</v>
      </c>
      <c r="G23" s="14">
        <f t="shared" si="1"/>
        <v>0</v>
      </c>
    </row>
    <row r="24" spans="1:7" ht="38.25" x14ac:dyDescent="0.2">
      <c r="A24" s="15" t="s">
        <v>41</v>
      </c>
      <c r="B24" s="32"/>
      <c r="C24" s="19" t="s">
        <v>33</v>
      </c>
      <c r="D24" s="19" t="s">
        <v>33</v>
      </c>
      <c r="E24" s="19" t="s">
        <v>33</v>
      </c>
      <c r="F24" s="19" t="s">
        <v>33</v>
      </c>
      <c r="G24" s="14">
        <f t="shared" si="1"/>
        <v>0</v>
      </c>
    </row>
    <row r="25" spans="1:7" x14ac:dyDescent="0.2">
      <c r="A25" s="15" t="s">
        <v>42</v>
      </c>
      <c r="B25" s="32"/>
      <c r="C25" s="19" t="s">
        <v>33</v>
      </c>
      <c r="D25" s="19" t="s">
        <v>33</v>
      </c>
      <c r="E25" s="19" t="s">
        <v>33</v>
      </c>
      <c r="F25" s="19" t="s">
        <v>33</v>
      </c>
      <c r="G25" s="14">
        <f t="shared" si="1"/>
        <v>0</v>
      </c>
    </row>
    <row r="26" spans="1:7" ht="25.5" x14ac:dyDescent="0.2">
      <c r="A26" s="15" t="s">
        <v>43</v>
      </c>
      <c r="B26" s="32"/>
      <c r="C26" s="19" t="s">
        <v>33</v>
      </c>
      <c r="D26" s="19" t="s">
        <v>33</v>
      </c>
      <c r="E26" s="19" t="s">
        <v>33</v>
      </c>
      <c r="F26" s="19" t="s">
        <v>33</v>
      </c>
      <c r="G26" s="14">
        <f t="shared" si="1"/>
        <v>0</v>
      </c>
    </row>
    <row r="27" spans="1:7" ht="25.5" x14ac:dyDescent="0.2">
      <c r="A27" s="15" t="s">
        <v>44</v>
      </c>
      <c r="B27" s="32"/>
      <c r="C27" s="19" t="s">
        <v>33</v>
      </c>
      <c r="D27" s="19" t="s">
        <v>33</v>
      </c>
      <c r="E27" s="19" t="s">
        <v>33</v>
      </c>
      <c r="F27" s="19" t="s">
        <v>33</v>
      </c>
      <c r="G27" s="14">
        <f t="shared" si="1"/>
        <v>0</v>
      </c>
    </row>
    <row r="28" spans="1:7" x14ac:dyDescent="0.2">
      <c r="A28" s="15" t="s">
        <v>45</v>
      </c>
      <c r="B28" s="32"/>
      <c r="C28" s="19" t="s">
        <v>33</v>
      </c>
      <c r="D28" s="19" t="s">
        <v>33</v>
      </c>
      <c r="E28" s="19" t="s">
        <v>33</v>
      </c>
      <c r="F28" s="19" t="s">
        <v>33</v>
      </c>
      <c r="G28" s="14">
        <f t="shared" si="1"/>
        <v>0</v>
      </c>
    </row>
    <row r="29" spans="1:7" ht="25.5" x14ac:dyDescent="0.2">
      <c r="A29" s="15" t="s">
        <v>46</v>
      </c>
      <c r="B29" s="33"/>
      <c r="C29" s="19" t="s">
        <v>33</v>
      </c>
      <c r="D29" s="19" t="s">
        <v>47</v>
      </c>
      <c r="E29" s="19" t="s">
        <v>33</v>
      </c>
      <c r="F29" s="19" t="s">
        <v>33</v>
      </c>
      <c r="G29" s="14">
        <f t="shared" si="1"/>
        <v>1</v>
      </c>
    </row>
    <row r="30" spans="1:7" x14ac:dyDescent="0.2">
      <c r="A30" s="15" t="s">
        <v>48</v>
      </c>
      <c r="B30" s="31" t="s">
        <v>14</v>
      </c>
      <c r="C30" s="19" t="s">
        <v>33</v>
      </c>
      <c r="D30" s="19" t="s">
        <v>33</v>
      </c>
      <c r="E30" s="19" t="s">
        <v>33</v>
      </c>
      <c r="F30" s="19" t="s">
        <v>33</v>
      </c>
      <c r="G30" s="14">
        <f t="shared" si="1"/>
        <v>0</v>
      </c>
    </row>
    <row r="31" spans="1:7" x14ac:dyDescent="0.2">
      <c r="A31" s="15" t="s">
        <v>49</v>
      </c>
      <c r="B31" s="32"/>
      <c r="C31" s="19" t="s">
        <v>33</v>
      </c>
      <c r="D31" s="19" t="s">
        <v>33</v>
      </c>
      <c r="E31" s="19" t="s">
        <v>33</v>
      </c>
      <c r="F31" s="19" t="s">
        <v>33</v>
      </c>
      <c r="G31" s="14">
        <f t="shared" si="1"/>
        <v>0</v>
      </c>
    </row>
    <row r="32" spans="1:7" ht="38.25" x14ac:dyDescent="0.2">
      <c r="A32" s="15" t="s">
        <v>50</v>
      </c>
      <c r="B32" s="32"/>
      <c r="C32" s="19" t="s">
        <v>33</v>
      </c>
      <c r="D32" s="19" t="s">
        <v>33</v>
      </c>
      <c r="E32" s="19" t="s">
        <v>33</v>
      </c>
      <c r="F32" s="19" t="s">
        <v>33</v>
      </c>
      <c r="G32" s="14">
        <f t="shared" si="1"/>
        <v>0</v>
      </c>
    </row>
    <row r="33" spans="1:7" x14ac:dyDescent="0.2">
      <c r="A33" s="15" t="s">
        <v>51</v>
      </c>
      <c r="B33" s="32"/>
      <c r="C33" s="19" t="s">
        <v>33</v>
      </c>
      <c r="D33" s="19" t="s">
        <v>33</v>
      </c>
      <c r="E33" s="19" t="s">
        <v>33</v>
      </c>
      <c r="F33" s="19" t="s">
        <v>33</v>
      </c>
      <c r="G33" s="14">
        <f t="shared" si="1"/>
        <v>0</v>
      </c>
    </row>
    <row r="34" spans="1:7" x14ac:dyDescent="0.2">
      <c r="A34" s="15" t="s">
        <v>52</v>
      </c>
      <c r="B34" s="32"/>
      <c r="C34" s="19" t="s">
        <v>33</v>
      </c>
      <c r="D34" s="19" t="s">
        <v>33</v>
      </c>
      <c r="E34" s="19" t="s">
        <v>33</v>
      </c>
      <c r="F34" s="19" t="s">
        <v>33</v>
      </c>
      <c r="G34" s="14">
        <f t="shared" si="1"/>
        <v>0</v>
      </c>
    </row>
    <row r="35" spans="1:7" x14ac:dyDescent="0.2">
      <c r="A35" s="15" t="s">
        <v>53</v>
      </c>
      <c r="B35" s="32"/>
      <c r="C35" s="19" t="s">
        <v>33</v>
      </c>
      <c r="D35" s="19" t="s">
        <v>33</v>
      </c>
      <c r="E35" s="19" t="s">
        <v>33</v>
      </c>
      <c r="F35" s="19" t="s">
        <v>33</v>
      </c>
      <c r="G35" s="14">
        <f t="shared" si="1"/>
        <v>0</v>
      </c>
    </row>
    <row r="36" spans="1:7" ht="25.5" x14ac:dyDescent="0.2">
      <c r="A36" s="15" t="s">
        <v>54</v>
      </c>
      <c r="B36" s="32"/>
      <c r="C36" s="19" t="s">
        <v>33</v>
      </c>
      <c r="D36" s="19" t="s">
        <v>33</v>
      </c>
      <c r="E36" s="19" t="s">
        <v>33</v>
      </c>
      <c r="F36" s="19" t="s">
        <v>33</v>
      </c>
      <c r="G36" s="14">
        <f t="shared" si="1"/>
        <v>0</v>
      </c>
    </row>
    <row r="37" spans="1:7" x14ac:dyDescent="0.2">
      <c r="A37" s="15" t="s">
        <v>55</v>
      </c>
      <c r="B37" s="32"/>
      <c r="C37" s="19" t="s">
        <v>33</v>
      </c>
      <c r="D37" s="19" t="s">
        <v>33</v>
      </c>
      <c r="E37" s="19" t="s">
        <v>33</v>
      </c>
      <c r="F37" s="19" t="s">
        <v>33</v>
      </c>
      <c r="G37" s="14">
        <f t="shared" si="1"/>
        <v>0</v>
      </c>
    </row>
    <row r="38" spans="1:7" ht="25.5" x14ac:dyDescent="0.2">
      <c r="A38" s="15" t="s">
        <v>56</v>
      </c>
      <c r="B38" s="32"/>
      <c r="C38" s="19" t="s">
        <v>33</v>
      </c>
      <c r="D38" s="19" t="s">
        <v>33</v>
      </c>
      <c r="E38" s="19" t="s">
        <v>33</v>
      </c>
      <c r="F38" s="19" t="s">
        <v>33</v>
      </c>
      <c r="G38" s="14">
        <f t="shared" si="1"/>
        <v>0</v>
      </c>
    </row>
    <row r="39" spans="1:7" x14ac:dyDescent="0.2">
      <c r="A39" s="15" t="s">
        <v>57</v>
      </c>
      <c r="B39" s="32"/>
      <c r="C39" s="19" t="s">
        <v>33</v>
      </c>
      <c r="D39" s="19" t="s">
        <v>33</v>
      </c>
      <c r="E39" s="19" t="s">
        <v>33</v>
      </c>
      <c r="F39" s="19" t="s">
        <v>33</v>
      </c>
      <c r="G39" s="14">
        <f t="shared" si="1"/>
        <v>0</v>
      </c>
    </row>
    <row r="40" spans="1:7" x14ac:dyDescent="0.2">
      <c r="A40" s="15" t="s">
        <v>58</v>
      </c>
      <c r="B40" s="32"/>
      <c r="C40" s="19" t="s">
        <v>33</v>
      </c>
      <c r="D40" s="19" t="s">
        <v>33</v>
      </c>
      <c r="E40" s="19" t="s">
        <v>33</v>
      </c>
      <c r="F40" s="19" t="s">
        <v>33</v>
      </c>
      <c r="G40" s="14">
        <f t="shared" si="1"/>
        <v>0</v>
      </c>
    </row>
    <row r="41" spans="1:7" x14ac:dyDescent="0.2">
      <c r="A41" s="15" t="s">
        <v>59</v>
      </c>
      <c r="B41" s="32"/>
      <c r="C41" s="19" t="s">
        <v>33</v>
      </c>
      <c r="D41" s="19" t="s">
        <v>33</v>
      </c>
      <c r="E41" s="19" t="s">
        <v>33</v>
      </c>
      <c r="F41" s="19" t="s">
        <v>33</v>
      </c>
      <c r="G41" s="14">
        <f t="shared" si="1"/>
        <v>0</v>
      </c>
    </row>
    <row r="42" spans="1:7" x14ac:dyDescent="0.2">
      <c r="A42" s="15" t="s">
        <v>60</v>
      </c>
      <c r="B42" s="32"/>
      <c r="C42" s="19" t="s">
        <v>33</v>
      </c>
      <c r="D42" s="19" t="s">
        <v>33</v>
      </c>
      <c r="E42" s="19" t="s">
        <v>33</v>
      </c>
      <c r="F42" s="19" t="s">
        <v>33</v>
      </c>
      <c r="G42" s="14">
        <f t="shared" si="1"/>
        <v>0</v>
      </c>
    </row>
    <row r="43" spans="1:7" x14ac:dyDescent="0.2">
      <c r="A43" s="15" t="s">
        <v>61</v>
      </c>
      <c r="B43" s="32"/>
      <c r="C43" s="19" t="s">
        <v>33</v>
      </c>
      <c r="D43" s="19" t="s">
        <v>33</v>
      </c>
      <c r="E43" s="19" t="s">
        <v>33</v>
      </c>
      <c r="F43" s="19" t="s">
        <v>33</v>
      </c>
      <c r="G43" s="14">
        <f t="shared" si="1"/>
        <v>0</v>
      </c>
    </row>
    <row r="44" spans="1:7" x14ac:dyDescent="0.2">
      <c r="A44" s="15" t="s">
        <v>62</v>
      </c>
      <c r="B44" s="32"/>
      <c r="C44" s="19" t="s">
        <v>33</v>
      </c>
      <c r="D44" s="19" t="s">
        <v>33</v>
      </c>
      <c r="E44" s="19" t="s">
        <v>33</v>
      </c>
      <c r="F44" s="19" t="s">
        <v>33</v>
      </c>
      <c r="G44" s="14">
        <f t="shared" si="1"/>
        <v>0</v>
      </c>
    </row>
    <row r="45" spans="1:7" x14ac:dyDescent="0.2">
      <c r="A45" s="15" t="s">
        <v>63</v>
      </c>
      <c r="B45" s="32"/>
      <c r="C45" s="19" t="s">
        <v>33</v>
      </c>
      <c r="D45" s="19" t="s">
        <v>33</v>
      </c>
      <c r="E45" s="19" t="s">
        <v>33</v>
      </c>
      <c r="F45" s="19" t="s">
        <v>33</v>
      </c>
      <c r="G45" s="14">
        <f t="shared" si="1"/>
        <v>0</v>
      </c>
    </row>
    <row r="46" spans="1:7" ht="25.5" x14ac:dyDescent="0.2">
      <c r="A46" s="15" t="s">
        <v>64</v>
      </c>
      <c r="B46" s="33"/>
      <c r="C46" s="19" t="s">
        <v>33</v>
      </c>
      <c r="D46" s="19" t="s">
        <v>33</v>
      </c>
      <c r="E46" s="19" t="s">
        <v>33</v>
      </c>
      <c r="F46" s="19" t="s">
        <v>33</v>
      </c>
      <c r="G46" s="14">
        <f t="shared" si="1"/>
        <v>0</v>
      </c>
    </row>
    <row r="47" spans="1:7" x14ac:dyDescent="0.2">
      <c r="A47" s="15" t="s">
        <v>65</v>
      </c>
      <c r="B47" s="34" t="s">
        <v>66</v>
      </c>
      <c r="C47" s="19" t="s">
        <v>33</v>
      </c>
      <c r="D47" s="19" t="s">
        <v>33</v>
      </c>
      <c r="E47" s="19" t="s">
        <v>33</v>
      </c>
      <c r="F47" s="19" t="s">
        <v>33</v>
      </c>
      <c r="G47" s="14">
        <f t="shared" si="1"/>
        <v>0</v>
      </c>
    </row>
    <row r="48" spans="1:7" x14ac:dyDescent="0.2">
      <c r="A48" s="15" t="s">
        <v>67</v>
      </c>
      <c r="B48" s="34"/>
      <c r="C48" s="19" t="s">
        <v>33</v>
      </c>
      <c r="D48" s="19" t="s">
        <v>33</v>
      </c>
      <c r="E48" s="19" t="s">
        <v>33</v>
      </c>
      <c r="F48" s="19" t="s">
        <v>33</v>
      </c>
      <c r="G48" s="14">
        <f t="shared" si="1"/>
        <v>0</v>
      </c>
    </row>
    <row r="49" spans="1:7" ht="25.5" x14ac:dyDescent="0.2">
      <c r="A49" s="15" t="s">
        <v>68</v>
      </c>
      <c r="B49" s="34"/>
      <c r="C49" s="19" t="s">
        <v>33</v>
      </c>
      <c r="D49" s="19" t="s">
        <v>33</v>
      </c>
      <c r="E49" s="19" t="s">
        <v>33</v>
      </c>
      <c r="F49" s="19" t="s">
        <v>33</v>
      </c>
      <c r="G49" s="14">
        <f t="shared" si="1"/>
        <v>0</v>
      </c>
    </row>
    <row r="50" spans="1:7" x14ac:dyDescent="0.2">
      <c r="A50" s="22" t="s">
        <v>69</v>
      </c>
      <c r="B50" s="18" t="s">
        <v>20</v>
      </c>
      <c r="C50" s="19" t="s">
        <v>33</v>
      </c>
      <c r="D50" s="19" t="s">
        <v>33</v>
      </c>
      <c r="E50" s="19" t="s">
        <v>33</v>
      </c>
      <c r="F50" s="19" t="s">
        <v>33</v>
      </c>
      <c r="G50" s="14">
        <f t="shared" si="1"/>
        <v>0</v>
      </c>
    </row>
    <row r="51" spans="1:7" ht="25.5" x14ac:dyDescent="0.2">
      <c r="A51" s="15" t="s">
        <v>70</v>
      </c>
      <c r="B51" s="35" t="s">
        <v>14</v>
      </c>
      <c r="C51" s="19" t="s">
        <v>33</v>
      </c>
      <c r="D51" s="19" t="s">
        <v>33</v>
      </c>
      <c r="E51" s="19" t="s">
        <v>33</v>
      </c>
      <c r="F51" s="19" t="s">
        <v>33</v>
      </c>
      <c r="G51" s="14">
        <f t="shared" si="1"/>
        <v>0</v>
      </c>
    </row>
    <row r="52" spans="1:7" ht="38.25" x14ac:dyDescent="0.2">
      <c r="A52" s="15" t="s">
        <v>71</v>
      </c>
      <c r="B52" s="31" t="s">
        <v>72</v>
      </c>
      <c r="C52" s="19" t="s">
        <v>33</v>
      </c>
      <c r="D52" s="19" t="s">
        <v>33</v>
      </c>
      <c r="E52" s="19" t="s">
        <v>33</v>
      </c>
      <c r="F52" s="19" t="s">
        <v>33</v>
      </c>
      <c r="G52" s="14">
        <f t="shared" si="1"/>
        <v>0</v>
      </c>
    </row>
    <row r="53" spans="1:7" x14ac:dyDescent="0.2">
      <c r="A53" s="15" t="s">
        <v>73</v>
      </c>
      <c r="B53" s="33"/>
      <c r="C53" s="19" t="s">
        <v>33</v>
      </c>
      <c r="D53" s="19" t="s">
        <v>33</v>
      </c>
      <c r="E53" s="19" t="s">
        <v>33</v>
      </c>
      <c r="F53" s="19" t="s">
        <v>33</v>
      </c>
      <c r="G53" s="14">
        <f t="shared" si="1"/>
        <v>0</v>
      </c>
    </row>
    <row r="54" spans="1:7" s="7" customFormat="1" x14ac:dyDescent="0.2">
      <c r="A54" s="36" t="s">
        <v>74</v>
      </c>
      <c r="B54" s="14" t="s">
        <v>75</v>
      </c>
      <c r="C54" s="19" t="s">
        <v>33</v>
      </c>
      <c r="D54" s="19" t="s">
        <v>33</v>
      </c>
      <c r="E54" s="19" t="s">
        <v>33</v>
      </c>
      <c r="F54" s="19" t="s">
        <v>33</v>
      </c>
      <c r="G54" s="14">
        <f t="shared" si="1"/>
        <v>0</v>
      </c>
    </row>
    <row r="55" spans="1:7" s="7" customFormat="1" x14ac:dyDescent="0.2">
      <c r="A55" s="37" t="s">
        <v>76</v>
      </c>
      <c r="B55" s="28" t="s">
        <v>77</v>
      </c>
      <c r="C55" s="3" t="str">
        <f>IF(C14="","",IF(C14&gt;=127,"Y","N"))</f>
        <v>Y</v>
      </c>
      <c r="D55" s="3" t="str">
        <f t="shared" ref="D55:F55" si="2">IF(D14="","",IF(D14&gt;=127,"Y","N"))</f>
        <v>N</v>
      </c>
      <c r="E55" s="3" t="str">
        <f t="shared" si="2"/>
        <v>Y</v>
      </c>
      <c r="F55" s="3" t="str">
        <f t="shared" si="2"/>
        <v>N</v>
      </c>
      <c r="G55" s="14">
        <f t="shared" si="1"/>
        <v>2</v>
      </c>
    </row>
    <row r="56" spans="1:7" s="7" customFormat="1" x14ac:dyDescent="0.2">
      <c r="A56" s="38" t="s">
        <v>78</v>
      </c>
      <c r="B56" s="28" t="s">
        <v>77</v>
      </c>
      <c r="C56" s="28" t="str">
        <f>IF(C55="","",IF(OR(C16="N",C51="N",C17="N",C18="N",C50="N",C19="N",C20="N",C21="N",C22="N",C23="N",C24="N",C25="N",C26="N",C27="N",C28="N",C29="N",C30="N",C31="N",C32="N",C33="N",C34="N",C35="N",C36="N",C37="N",C38="N",C39="N",C40="N",C41="N",C42="N",C43="N",C44="N",C45="N",C46="N",C47="N",C48="N",C49="N",C50="N",C51="N",C52="N",C53="N",C54="N",C55="N"),"N","Y"))</f>
        <v>Y</v>
      </c>
      <c r="D56" s="28" t="str">
        <f t="shared" ref="D56:F56" si="3">IF(D55="","",IF(OR(D16="N",D51="N",D17="N",D18="N",D50="N",D19="N",D20="N",D21="N",D22="N",D23="N",D24="N",D25="N",D26="N",D27="N",D28="N",D29="N",D30="N",D31="N",D32="N",D33="N",D34="N",D35="N",D36="N",D37="N",D38="N",D39="N",D40="N",D41="N",D42="N",D43="N",D44="N",D45="N",D46="N",D47="N",D48="N",D49="N",D50="N",D51="N",D52="N",D53="N",D54="N",D55="N"),"N","Y"))</f>
        <v>N</v>
      </c>
      <c r="E56" s="28" t="str">
        <f t="shared" si="3"/>
        <v>Y</v>
      </c>
      <c r="F56" s="28" t="str">
        <f t="shared" si="3"/>
        <v>N</v>
      </c>
      <c r="G56" s="14">
        <f t="shared" si="1"/>
        <v>2</v>
      </c>
    </row>
    <row r="57" spans="1:7" x14ac:dyDescent="0.2">
      <c r="A57" s="8" t="s">
        <v>79</v>
      </c>
      <c r="B57" s="30"/>
      <c r="C57" s="39"/>
      <c r="D57" s="39"/>
      <c r="E57" s="39"/>
      <c r="F57" s="39"/>
      <c r="G57" s="39"/>
    </row>
    <row r="58" spans="1:7" s="42" customFormat="1" ht="25.5" x14ac:dyDescent="0.2">
      <c r="A58" s="40" t="s">
        <v>80</v>
      </c>
      <c r="B58" s="19" t="s">
        <v>81</v>
      </c>
      <c r="C58" s="19" t="str">
        <f>IF(C8="","",IF(C8&gt;=27,"Y","N"))</f>
        <v>Y</v>
      </c>
      <c r="D58" s="19" t="str">
        <f t="shared" ref="D58:F58" si="4">IF(D8="","",IF(D8&gt;=27,"Y","N"))</f>
        <v>N</v>
      </c>
      <c r="E58" s="19" t="str">
        <f t="shared" si="4"/>
        <v>Y</v>
      </c>
      <c r="F58" s="19" t="str">
        <f t="shared" si="4"/>
        <v>N</v>
      </c>
      <c r="G58" s="41">
        <f t="shared" ref="G58:G64" si="5">COUNTIF(C58:F58,"N")</f>
        <v>2</v>
      </c>
    </row>
    <row r="59" spans="1:7" s="42" customFormat="1" ht="63.75" x14ac:dyDescent="0.2">
      <c r="A59" s="40" t="s">
        <v>82</v>
      </c>
      <c r="B59" s="19" t="s">
        <v>81</v>
      </c>
      <c r="C59" s="19" t="str">
        <f>IF(C12="","",IF(OR(AND(C68="DC",C12&gt;=18),AND(C68="DD",C13&gt;=18)),"Y","N"))</f>
        <v>Y</v>
      </c>
      <c r="D59" s="19" t="str">
        <f t="shared" ref="D59:F59" si="6">IF(D12="","",IF(OR(AND(D68="DC",D12&gt;=18),AND(D68="DD",D13&gt;=18)),"Y","N"))</f>
        <v>N</v>
      </c>
      <c r="E59" s="19" t="str">
        <f t="shared" si="6"/>
        <v>N</v>
      </c>
      <c r="F59" s="19" t="str">
        <f t="shared" si="6"/>
        <v>N</v>
      </c>
      <c r="G59" s="41">
        <f t="shared" si="5"/>
        <v>3</v>
      </c>
    </row>
    <row r="60" spans="1:7" s="42" customFormat="1" x14ac:dyDescent="0.2">
      <c r="A60" s="36" t="s">
        <v>83</v>
      </c>
      <c r="B60" s="18" t="s">
        <v>14</v>
      </c>
      <c r="C60" s="19" t="s">
        <v>33</v>
      </c>
      <c r="D60" s="19" t="s">
        <v>33</v>
      </c>
      <c r="E60" s="19" t="s">
        <v>33</v>
      </c>
      <c r="F60" s="19" t="s">
        <v>47</v>
      </c>
      <c r="G60" s="14">
        <f t="shared" si="5"/>
        <v>1</v>
      </c>
    </row>
    <row r="61" spans="1:7" s="42" customFormat="1" x14ac:dyDescent="0.2">
      <c r="A61" s="43" t="s">
        <v>84</v>
      </c>
      <c r="B61" s="24" t="s">
        <v>66</v>
      </c>
      <c r="C61" s="19" t="s">
        <v>33</v>
      </c>
      <c r="D61" s="19" t="s">
        <v>33</v>
      </c>
      <c r="E61" s="19" t="s">
        <v>47</v>
      </c>
      <c r="F61" s="19" t="s">
        <v>47</v>
      </c>
      <c r="G61" s="14">
        <f t="shared" si="5"/>
        <v>2</v>
      </c>
    </row>
    <row r="62" spans="1:7" s="42" customFormat="1" x14ac:dyDescent="0.2">
      <c r="A62" s="43" t="s">
        <v>85</v>
      </c>
      <c r="B62" s="16"/>
      <c r="C62" s="19" t="s">
        <v>33</v>
      </c>
      <c r="D62" s="19" t="s">
        <v>33</v>
      </c>
      <c r="E62" s="19" t="s">
        <v>47</v>
      </c>
      <c r="F62" s="19" t="s">
        <v>33</v>
      </c>
      <c r="G62" s="14">
        <f t="shared" si="5"/>
        <v>1</v>
      </c>
    </row>
    <row r="63" spans="1:7" x14ac:dyDescent="0.2">
      <c r="A63" s="36" t="s">
        <v>86</v>
      </c>
      <c r="B63" s="16"/>
      <c r="C63" s="19" t="s">
        <v>33</v>
      </c>
      <c r="D63" s="19" t="s">
        <v>33</v>
      </c>
      <c r="E63" s="19" t="s">
        <v>33</v>
      </c>
      <c r="F63" s="19" t="s">
        <v>33</v>
      </c>
      <c r="G63" s="14">
        <f t="shared" si="5"/>
        <v>0</v>
      </c>
    </row>
    <row r="64" spans="1:7" x14ac:dyDescent="0.2">
      <c r="A64" s="44" t="s">
        <v>87</v>
      </c>
      <c r="B64" s="17"/>
      <c r="C64" s="19" t="s">
        <v>33</v>
      </c>
      <c r="D64" s="19" t="s">
        <v>33</v>
      </c>
      <c r="E64" s="19" t="s">
        <v>33</v>
      </c>
      <c r="F64" s="19" t="s">
        <v>33</v>
      </c>
      <c r="G64" s="14">
        <f t="shared" si="5"/>
        <v>0</v>
      </c>
    </row>
    <row r="65" spans="1:7" ht="18.600000000000001" customHeight="1" x14ac:dyDescent="0.2">
      <c r="A65" s="8" t="s">
        <v>88</v>
      </c>
      <c r="B65" s="30"/>
      <c r="C65" s="39"/>
      <c r="D65" s="39"/>
      <c r="E65" s="39"/>
      <c r="F65" s="39"/>
      <c r="G65" s="39"/>
    </row>
    <row r="66" spans="1:7" x14ac:dyDescent="0.2">
      <c r="A66" s="45" t="s">
        <v>89</v>
      </c>
      <c r="B66" s="46" t="s">
        <v>72</v>
      </c>
      <c r="C66" s="46">
        <v>1</v>
      </c>
      <c r="D66" s="46">
        <v>1</v>
      </c>
      <c r="E66" s="46">
        <v>1</v>
      </c>
      <c r="F66" s="46">
        <v>1</v>
      </c>
      <c r="G66" s="14">
        <f>COUNTIF(C66:F66,1)</f>
        <v>4</v>
      </c>
    </row>
    <row r="67" spans="1:7" x14ac:dyDescent="0.2">
      <c r="A67" s="47"/>
      <c r="B67" s="48"/>
      <c r="C67" s="47"/>
    </row>
    <row r="68" spans="1:7" hidden="1" x14ac:dyDescent="0.2">
      <c r="A68" s="47" t="s">
        <v>90</v>
      </c>
      <c r="B68" s="48"/>
      <c r="C68" s="47" t="s">
        <v>91</v>
      </c>
      <c r="D68" s="5" t="s">
        <v>92</v>
      </c>
      <c r="E68" s="5" t="s">
        <v>92</v>
      </c>
      <c r="F68" s="5" t="s">
        <v>91</v>
      </c>
    </row>
    <row r="69" spans="1:7" s="7" customFormat="1" x14ac:dyDescent="0.2">
      <c r="A69" s="49"/>
    </row>
  </sheetData>
  <mergeCells count="11">
    <mergeCell ref="B19:B29"/>
    <mergeCell ref="B30:B46"/>
    <mergeCell ref="B47:B49"/>
    <mergeCell ref="B52:B53"/>
    <mergeCell ref="B61:B64"/>
    <mergeCell ref="B1:B2"/>
    <mergeCell ref="G1:G2"/>
    <mergeCell ref="B5:B7"/>
    <mergeCell ref="B11:B12"/>
    <mergeCell ref="A14:B14"/>
    <mergeCell ref="B16:B18"/>
  </mergeCells>
  <conditionalFormatting sqref="C16:F56">
    <cfRule type="cellIs" dxfId="4" priority="2" operator="equal">
      <formula>"N"</formula>
    </cfRule>
  </conditionalFormatting>
  <conditionalFormatting sqref="C58:F64">
    <cfRule type="cellIs" dxfId="3" priority="1" operator="equal">
      <formula>"N"</formula>
    </cfRule>
  </conditionalFormatting>
  <conditionalFormatting sqref="C66:F66">
    <cfRule type="cellIs" dxfId="2" priority="3" operator="equal">
      <formula>1</formula>
    </cfRule>
  </conditionalFormatting>
  <conditionalFormatting sqref="G4:G14 G16:G56 G58:G64">
    <cfRule type="cellIs" dxfId="1" priority="5" operator="greaterThan">
      <formula>0</formula>
    </cfRule>
  </conditionalFormatting>
  <conditionalFormatting sqref="G66">
    <cfRule type="cellIs" dxfId="0" priority="4" operator="greaterThan">
      <formula>0</formula>
    </cfRule>
  </conditionalFormatting>
  <printOptions horizontalCentered="1"/>
  <pageMargins left="0.7" right="0.7" top="0.75" bottom="0.75" header="0.3" footer="0.3"/>
  <pageSetup paperSize="5" orientation="portrait" r:id="rId1"/>
  <headerFooter>
    <oddHeader>&amp;CRFA 2026-106 Scoring Sheets</oddHeader>
    <oddFooter>&amp;CPage &amp;P of &amp;N</oddFooter>
  </headerFooter>
  <rowBreaks count="1" manualBreakCount="1">
    <brk id="2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59eec3b9fb844ffb54d97dbfd1850fb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90efcbe6bed248ee560f5cae841b3b8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FCAEC11-58EC-4FEA-960B-0767EFED4519}"/>
</file>

<file path=customXml/itemProps2.xml><?xml version="1.0" encoding="utf-8"?>
<ds:datastoreItem xmlns:ds="http://schemas.openxmlformats.org/officeDocument/2006/customXml" ds:itemID="{2231A483-A835-4077-A793-70D46A26E024}"/>
</file>

<file path=customXml/itemProps3.xml><?xml version="1.0" encoding="utf-8"?>
<ds:datastoreItem xmlns:ds="http://schemas.openxmlformats.org/officeDocument/2006/customXml" ds:itemID="{1FE8AF2A-F5F9-4BFB-8FD0-6D4FF1FA53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enter scores</vt:lpstr>
      <vt:lpstr>'enter scores'!Print_Titles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dcterms:created xsi:type="dcterms:W3CDTF">2026-03-06T15:04:08Z</dcterms:created>
  <dcterms:modified xsi:type="dcterms:W3CDTF">2026-03-06T15:08:43Z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