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6 Spreadsheets/2026-105 Small DD/"/>
    </mc:Choice>
  </mc:AlternateContent>
  <xr:revisionPtr revIDLastSave="0" documentId="8_{95AF1077-7EC2-4F67-82BE-44B8B7A4BDFB}" xr6:coauthVersionLast="47" xr6:coauthVersionMax="47" xr10:uidLastSave="{00000000-0000-0000-0000-000000000000}"/>
  <bookViews>
    <workbookView xWindow="-28920" yWindow="-105" windowWidth="29040" windowHeight="15720" xr2:uid="{6ADD994D-B47E-4A27-B0DB-17D747DC3DA0}"/>
  </bookViews>
  <sheets>
    <sheet name="enter scores" sheetId="1" r:id="rId1"/>
  </sheets>
  <definedNames>
    <definedName name="_xlnm.Print_Area" localSheetId="0">'enter scores'!$A$1:$H$40</definedName>
    <definedName name="_xlnm.Print_Titles" localSheetId="0">'enter scores'!$A:$B,'enter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40" i="1" l="1"/>
  <c r="I39" i="1"/>
  <c r="E36" i="1"/>
  <c r="E37" i="1" s="1"/>
  <c r="D36" i="1"/>
  <c r="D37" i="1" s="1"/>
  <c r="C36" i="1"/>
  <c r="C37" i="1" s="1"/>
  <c r="I35" i="1"/>
  <c r="I34" i="1"/>
  <c r="I33" i="1"/>
  <c r="I32" i="1"/>
  <c r="I31" i="1"/>
  <c r="I30" i="1"/>
  <c r="I29" i="1"/>
  <c r="I28" i="1"/>
  <c r="I27" i="1"/>
  <c r="I26" i="1"/>
  <c r="I25" i="1"/>
  <c r="I24" i="1"/>
  <c r="I23" i="1"/>
  <c r="I22" i="1"/>
  <c r="I21" i="1"/>
  <c r="I20" i="1"/>
  <c r="I19" i="1"/>
  <c r="I18" i="1"/>
  <c r="I17" i="1"/>
  <c r="I16" i="1"/>
  <c r="I15" i="1"/>
  <c r="H13" i="1"/>
  <c r="H36" i="1" s="1"/>
  <c r="H37" i="1" s="1"/>
  <c r="G13" i="1"/>
  <c r="G36" i="1" s="1"/>
  <c r="G37" i="1" s="1"/>
  <c r="F13" i="1"/>
  <c r="F36" i="1" s="1"/>
  <c r="F37" i="1" s="1"/>
  <c r="E13" i="1"/>
  <c r="D13" i="1"/>
  <c r="C13" i="1"/>
  <c r="I37" i="1" l="1"/>
  <c r="I36" i="1"/>
</calcChain>
</file>

<file path=xl/sharedStrings.xml><?xml version="1.0" encoding="utf-8"?>
<sst xmlns="http://schemas.openxmlformats.org/spreadsheetml/2006/main" count="205" uniqueCount="62">
  <si>
    <t>Scoring Items</t>
  </si>
  <si>
    <t>2026-358G</t>
  </si>
  <si>
    <t>2026-359G</t>
  </si>
  <si>
    <t>2026-360G</t>
  </si>
  <si>
    <t>2026-361G</t>
  </si>
  <si>
    <t>2026-362G</t>
  </si>
  <si>
    <t>2026-363G</t>
  </si>
  <si>
    <t>Development Name</t>
  </si>
  <si>
    <t>The Retreat</t>
  </si>
  <si>
    <t>The Villas at The Arc Jacksonville Village</t>
  </si>
  <si>
    <t>Church Street House</t>
  </si>
  <si>
    <t>Sweetie's Home (f/k/a Ravenswood Community Residential Home)</t>
  </si>
  <si>
    <t>2026 Seminole - Maple CRH</t>
  </si>
  <si>
    <t>2026 Orange - Jackson CRH</t>
  </si>
  <si>
    <t>Applications that didn't meet requirements</t>
  </si>
  <si>
    <t>Point Items</t>
  </si>
  <si>
    <t>Bookmarking Attachments prior to submission (Section Three, A.2.b.) (5 points)</t>
  </si>
  <si>
    <t>Bryan</t>
  </si>
  <si>
    <t>Advance Review of Non-Profit Qualifications  (10 points)</t>
  </si>
  <si>
    <t>Mandy D</t>
  </si>
  <si>
    <t>C.3. Operating/Managing Permanent Supportive Housing Experience (maximum of 40 points)</t>
  </si>
  <si>
    <t>Zach</t>
  </si>
  <si>
    <t>C.4.a.(1) Private Transportation - in Community Residential Homes only (maximum of 24 points)</t>
  </si>
  <si>
    <t>Elaine</t>
  </si>
  <si>
    <t>C.4.a.(2)  Access to groceries, education, household shopping, employment - in Community Residential Homes only (maximum of 12 points)</t>
  </si>
  <si>
    <t>C.4.a.(3) Access to specific healthcare/supportive services needs of intended residents - in Community Residential Homes only (maximum of 24)</t>
  </si>
  <si>
    <t>Nicole</t>
  </si>
  <si>
    <t>C.4.b.(1)Access to groceries, education, household shopping, employment - in Supported Living Units only (maximum of 24 points)</t>
  </si>
  <si>
    <t>C.4.b.(2) Access to specific healthcare/supportive services needs of intended residents - in Supported Living Units only (maximum of 24 points)</t>
  </si>
  <si>
    <t>C.4.b.(3)  Other Best Practices that will be implemented - in Supported Living Units only (Maximum of 12 points)</t>
  </si>
  <si>
    <t>Total Points</t>
  </si>
  <si>
    <t>Max of 115</t>
  </si>
  <si>
    <t>Eligibility Items</t>
  </si>
  <si>
    <t>Submission Requirements Met (Section Three, A)</t>
  </si>
  <si>
    <t>Y</t>
  </si>
  <si>
    <t>3.a.(1)  Authorized Principal Representative provided and meets requirements</t>
  </si>
  <si>
    <t>3.b.(1)  Name of Applicant provided</t>
  </si>
  <si>
    <t>3.b.(1)  Verification that no more than two Applications were submitted by the same Applicant entity</t>
  </si>
  <si>
    <t>3.b.(2)  Evidence Applicant is a legally formed entity qualified to do business in Florida provided</t>
  </si>
  <si>
    <t>3.b.(3)  Evidence that since February 1, 2023, or earlier, the Applicant is a private Non-Profit organization provided</t>
  </si>
  <si>
    <t>3.b.(4) For Supported Living Units, evidence that since February 1, 2023, the Applicant entity’s primary mission includes providing housing or services for persons with developmental disabilities, persons with disabling conditions or persons with disabilities provided</t>
  </si>
  <si>
    <t>3.b.(4) For Community Residential Homes, evidence that since February 1, 2023, or earlier, the Applicant entity’s primary mission includes serving Persons with Developmental Disabilities provided</t>
  </si>
  <si>
    <t>3.c.  Non-Profit Applicant entity owns at least 51% of ownership interest in Development confirmation</t>
  </si>
  <si>
    <t>3.c. Non-Profit Applicant entity is receiving at least 50% of the Developer overhead confirmation</t>
  </si>
  <si>
    <t>5.a.  Name of Proposed Development provided</t>
  </si>
  <si>
    <t>5.b.  County where the proposed Development provided</t>
  </si>
  <si>
    <t>5.e.  Whether the proposed Development is a Community Residential Home or Supported Living Units answered</t>
  </si>
  <si>
    <t>5.f.  If Supported Living Units, Development Type provided</t>
  </si>
  <si>
    <t>5.g. If Supported Living Units, question regarding whether the Development is Shared Housing answered</t>
  </si>
  <si>
    <t>5.h. If Shared Housing, total number of Residents that will be living in the proposed Development provided</t>
  </si>
  <si>
    <t>5.i.   If Supported Living Units, total number of Units provided</t>
  </si>
  <si>
    <t>6.a.  Evidence of Site Control provided</t>
  </si>
  <si>
    <t>D. Applicant Certification and Acknowledgement Form provided and meets requirements</t>
  </si>
  <si>
    <t>C.1.Description of Demographic Populations to Be Served provided</t>
  </si>
  <si>
    <t>Verification of no recent de-obligations (Section Five)</t>
  </si>
  <si>
    <t>Liz T</t>
  </si>
  <si>
    <t>Minimum of 101 points achieved?</t>
  </si>
  <si>
    <t>Yes or No</t>
  </si>
  <si>
    <t>All Eligibility Requirements Met?</t>
  </si>
  <si>
    <t>Tie-Breakers</t>
  </si>
  <si>
    <t>10. Qualifies for the Qualifying Financial Assistance Preference  (Yes/No)</t>
  </si>
  <si>
    <t>Qualifies for the Florida Job Creation Preference - Section Five, B.1.b. (Yes/No)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</si>
</sst>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9"/>
      <color rgb="FF000000"/>
      <name val="Calibri"/>
      <family val="2"/>
      <scheme val="minor"/>
    </font>
    <font>
      <b/>
      <sz val="9"/>
      <color theme="1"/>
      <name val="Calibri"/>
      <family val="2"/>
      <scheme val="minor"/>
    </font>
    <font>
      <b/>
      <sz val="9"/>
      <color theme="1"/>
      <name val="Calibri"/>
      <family val="2"/>
    </font>
    <font>
      <sz val="9"/>
      <name val="Calibri"/>
      <family val="2"/>
      <scheme val="minor"/>
    </font>
    <font>
      <sz val="9"/>
      <color theme="1"/>
      <name val="Calibri"/>
      <family val="2"/>
      <scheme val="minor"/>
    </font>
    <font>
      <b/>
      <sz val="9"/>
      <name val="Calibri"/>
      <family val="2"/>
      <scheme val="minor"/>
    </font>
    <font>
      <sz val="9"/>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7">
    <xf numFmtId="0" fontId="0" fillId="0" borderId="0" xfId="0"/>
    <xf numFmtId="0" fontId="2" fillId="0" borderId="1" xfId="1" applyFont="1" applyBorder="1" applyAlignment="1">
      <alignment horizontal="left" vertical="center" wrapText="1"/>
    </xf>
    <xf numFmtId="0" fontId="3" fillId="0" borderId="1" xfId="1" applyFont="1" applyBorder="1" applyAlignment="1">
      <alignment horizontal="center" vertical="center" wrapText="1"/>
    </xf>
    <xf numFmtId="0" fontId="4" fillId="0" borderId="1" xfId="1" applyFont="1" applyBorder="1" applyAlignment="1">
      <alignment horizontal="center" vertical="center" wrapText="1"/>
    </xf>
    <xf numFmtId="0" fontId="3" fillId="0" borderId="2" xfId="1" applyFont="1" applyBorder="1" applyAlignment="1">
      <alignment horizontal="center" vertical="center" wrapText="1"/>
    </xf>
    <xf numFmtId="0" fontId="5" fillId="0" borderId="0" xfId="1" applyFont="1" applyAlignment="1">
      <alignment vertical="center"/>
    </xf>
    <xf numFmtId="0" fontId="6" fillId="0" borderId="1" xfId="1" applyFont="1" applyBorder="1" applyAlignment="1">
      <alignment horizontal="center" vertical="center"/>
    </xf>
    <xf numFmtId="0" fontId="7" fillId="0" borderId="0" xfId="1" applyFont="1" applyAlignment="1">
      <alignment vertical="center"/>
    </xf>
    <xf numFmtId="0" fontId="7" fillId="2" borderId="0" xfId="1" applyFont="1" applyFill="1" applyAlignment="1">
      <alignment vertical="center" wrapText="1"/>
    </xf>
    <xf numFmtId="0" fontId="5" fillId="2" borderId="0" xfId="1" applyFont="1" applyFill="1" applyAlignment="1">
      <alignment horizontal="center" vertical="center"/>
    </xf>
    <xf numFmtId="0" fontId="5" fillId="0" borderId="3" xfId="1" applyFont="1" applyBorder="1" applyAlignment="1">
      <alignment vertical="center" wrapText="1"/>
    </xf>
    <xf numFmtId="0" fontId="8" fillId="0" borderId="1" xfId="1" applyFont="1" applyBorder="1" applyAlignment="1">
      <alignment horizontal="center" vertical="center"/>
    </xf>
    <xf numFmtId="0" fontId="5" fillId="3" borderId="1" xfId="1" applyFont="1" applyFill="1" applyBorder="1" applyAlignment="1">
      <alignment horizontal="center" vertical="center"/>
    </xf>
    <xf numFmtId="0" fontId="5" fillId="0" borderId="1" xfId="1" applyFont="1" applyBorder="1" applyAlignment="1">
      <alignment vertical="center" wrapText="1"/>
    </xf>
    <xf numFmtId="0" fontId="8" fillId="3" borderId="1" xfId="1" applyFont="1" applyFill="1" applyBorder="1" applyAlignment="1">
      <alignment horizontal="center" vertical="center"/>
    </xf>
    <xf numFmtId="0" fontId="5" fillId="0" borderId="1" xfId="1" applyFont="1" applyBorder="1" applyAlignment="1">
      <alignment horizontal="left" vertical="center" wrapText="1"/>
    </xf>
    <xf numFmtId="0" fontId="6" fillId="0" borderId="2" xfId="1" applyFont="1" applyBorder="1" applyAlignment="1">
      <alignment horizontal="center" vertical="center"/>
    </xf>
    <xf numFmtId="0" fontId="5" fillId="0" borderId="4" xfId="1" applyFont="1" applyBorder="1" applyAlignment="1">
      <alignment horizontal="left" vertical="center" wrapText="1"/>
    </xf>
    <xf numFmtId="0" fontId="8" fillId="3" borderId="5" xfId="1" applyFont="1" applyFill="1" applyBorder="1" applyAlignment="1">
      <alignment horizontal="center" vertical="center"/>
    </xf>
    <xf numFmtId="0" fontId="3" fillId="0" borderId="1" xfId="1" applyFont="1" applyBorder="1" applyAlignment="1">
      <alignment horizontal="left" vertical="center" wrapText="1"/>
    </xf>
    <xf numFmtId="0" fontId="3" fillId="0" borderId="1" xfId="1" applyFont="1" applyBorder="1" applyAlignment="1">
      <alignment horizontal="center" vertical="center"/>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7" fillId="0" borderId="1" xfId="1" applyFont="1" applyBorder="1" applyAlignment="1">
      <alignment vertical="center" wrapText="1"/>
    </xf>
    <xf numFmtId="0" fontId="7" fillId="0" borderId="1" xfId="1" applyFont="1" applyBorder="1" applyAlignment="1">
      <alignment horizontal="center" vertical="center"/>
    </xf>
    <xf numFmtId="0" fontId="5" fillId="0" borderId="0" xfId="1" applyFont="1" applyAlignment="1">
      <alignment vertical="center" wrapText="1"/>
    </xf>
    <xf numFmtId="0" fontId="5" fillId="0" borderId="0" xfId="1" applyFont="1" applyAlignment="1">
      <alignment horizontal="center" vertical="center"/>
    </xf>
  </cellXfs>
  <cellStyles count="2">
    <cellStyle name="Normal" xfId="0" builtinId="0"/>
    <cellStyle name="Normal 3" xfId="1" xr:uid="{8A924EB5-80DC-440A-8DE9-CC1888DB3BF2}"/>
  </cellStyles>
  <dxfs count="3">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761A1-D869-4819-8B35-2386E19FC8B0}">
  <dimension ref="A1:I40"/>
  <sheetViews>
    <sheetView tabSelected="1" zoomScale="110" zoomScaleNormal="110" workbookViewId="0">
      <pane xSplit="2" ySplit="2" topLeftCell="C3" activePane="bottomRight" state="frozen"/>
      <selection pane="topRight" activeCell="E1" sqref="E1"/>
      <selection pane="bottomLeft" activeCell="A3" sqref="A3"/>
      <selection pane="bottomRight" activeCell="B10" sqref="B10"/>
    </sheetView>
  </sheetViews>
  <sheetFormatPr defaultColWidth="8.5703125" defaultRowHeight="12" x14ac:dyDescent="0.25"/>
  <cols>
    <col min="1" max="1" width="40.5703125" style="25" customWidth="1"/>
    <col min="2" max="4" width="14.5703125" style="26" customWidth="1"/>
    <col min="5" max="8" width="13.42578125" style="26" customWidth="1"/>
    <col min="9" max="9" width="13.42578125" style="5" customWidth="1"/>
    <col min="10" max="16384" width="8.5703125" style="5"/>
  </cols>
  <sheetData>
    <row r="1" spans="1:9" ht="18.75" customHeight="1" x14ac:dyDescent="0.25">
      <c r="A1" s="1" t="s">
        <v>0</v>
      </c>
      <c r="B1" s="2"/>
      <c r="C1" s="3" t="s">
        <v>1</v>
      </c>
      <c r="D1" s="3" t="s">
        <v>2</v>
      </c>
      <c r="E1" s="3" t="s">
        <v>3</v>
      </c>
      <c r="F1" s="3" t="s">
        <v>4</v>
      </c>
      <c r="G1" s="3" t="s">
        <v>5</v>
      </c>
      <c r="H1" s="3" t="s">
        <v>6</v>
      </c>
      <c r="I1" s="4"/>
    </row>
    <row r="2" spans="1:9" s="7" customFormat="1" ht="72" x14ac:dyDescent="0.25">
      <c r="A2" s="1" t="s">
        <v>7</v>
      </c>
      <c r="B2" s="6"/>
      <c r="C2" s="3" t="s">
        <v>8</v>
      </c>
      <c r="D2" s="3" t="s">
        <v>9</v>
      </c>
      <c r="E2" s="3" t="s">
        <v>10</v>
      </c>
      <c r="F2" s="3" t="s">
        <v>11</v>
      </c>
      <c r="G2" s="3" t="s">
        <v>12</v>
      </c>
      <c r="H2" s="3" t="s">
        <v>13</v>
      </c>
      <c r="I2" s="4" t="s">
        <v>14</v>
      </c>
    </row>
    <row r="3" spans="1:9" x14ac:dyDescent="0.25">
      <c r="A3" s="8" t="s">
        <v>15</v>
      </c>
      <c r="B3" s="9"/>
      <c r="C3" s="9"/>
      <c r="D3" s="9"/>
      <c r="E3" s="9"/>
      <c r="F3" s="9"/>
      <c r="G3" s="9"/>
      <c r="H3" s="9"/>
      <c r="I3" s="9"/>
    </row>
    <row r="4" spans="1:9" ht="24" x14ac:dyDescent="0.25">
      <c r="A4" s="10" t="s">
        <v>16</v>
      </c>
      <c r="B4" s="6" t="s">
        <v>17</v>
      </c>
      <c r="C4" s="11">
        <v>5</v>
      </c>
      <c r="D4" s="11">
        <v>5</v>
      </c>
      <c r="E4" s="11">
        <v>0</v>
      </c>
      <c r="F4" s="11">
        <v>5</v>
      </c>
      <c r="G4" s="11">
        <v>5</v>
      </c>
      <c r="H4" s="11">
        <v>5</v>
      </c>
      <c r="I4" s="12"/>
    </row>
    <row r="5" spans="1:9" ht="24" x14ac:dyDescent="0.25">
      <c r="A5" s="10" t="s">
        <v>18</v>
      </c>
      <c r="B5" s="6" t="s">
        <v>19</v>
      </c>
      <c r="C5" s="11">
        <v>10</v>
      </c>
      <c r="D5" s="11">
        <v>10</v>
      </c>
      <c r="E5" s="11">
        <v>10</v>
      </c>
      <c r="F5" s="11">
        <v>10</v>
      </c>
      <c r="G5" s="11">
        <v>10</v>
      </c>
      <c r="H5" s="11">
        <v>10</v>
      </c>
      <c r="I5" s="12"/>
    </row>
    <row r="6" spans="1:9" ht="24" x14ac:dyDescent="0.25">
      <c r="A6" s="13" t="s">
        <v>20</v>
      </c>
      <c r="B6" s="6" t="s">
        <v>21</v>
      </c>
      <c r="C6" s="11">
        <v>38</v>
      </c>
      <c r="D6" s="11">
        <v>34</v>
      </c>
      <c r="E6" s="11">
        <v>26</v>
      </c>
      <c r="F6" s="11">
        <v>29</v>
      </c>
      <c r="G6" s="11">
        <v>36</v>
      </c>
      <c r="H6" s="11">
        <v>35</v>
      </c>
      <c r="I6" s="12"/>
    </row>
    <row r="7" spans="1:9" ht="24" x14ac:dyDescent="0.25">
      <c r="A7" s="13" t="s">
        <v>22</v>
      </c>
      <c r="B7" s="6" t="s">
        <v>23</v>
      </c>
      <c r="C7" s="11">
        <v>24</v>
      </c>
      <c r="D7" s="14"/>
      <c r="E7" s="11">
        <v>24</v>
      </c>
      <c r="F7" s="11">
        <v>24</v>
      </c>
      <c r="G7" s="11">
        <v>24</v>
      </c>
      <c r="H7" s="11">
        <v>24</v>
      </c>
      <c r="I7" s="12"/>
    </row>
    <row r="8" spans="1:9" ht="36" x14ac:dyDescent="0.25">
      <c r="A8" s="15" t="s">
        <v>24</v>
      </c>
      <c r="B8" s="6" t="s">
        <v>23</v>
      </c>
      <c r="C8" s="11">
        <v>12</v>
      </c>
      <c r="D8" s="14"/>
      <c r="E8" s="11">
        <v>12</v>
      </c>
      <c r="F8" s="11">
        <v>12</v>
      </c>
      <c r="G8" s="11">
        <v>11</v>
      </c>
      <c r="H8" s="11">
        <v>12</v>
      </c>
      <c r="I8" s="12"/>
    </row>
    <row r="9" spans="1:9" ht="48" x14ac:dyDescent="0.25">
      <c r="A9" s="15" t="s">
        <v>25</v>
      </c>
      <c r="B9" s="6" t="s">
        <v>26</v>
      </c>
      <c r="C9" s="11">
        <v>24</v>
      </c>
      <c r="D9" s="14"/>
      <c r="E9" s="11">
        <v>18</v>
      </c>
      <c r="F9" s="11">
        <v>15</v>
      </c>
      <c r="G9" s="11">
        <v>24</v>
      </c>
      <c r="H9" s="11">
        <v>24</v>
      </c>
      <c r="I9" s="12"/>
    </row>
    <row r="10" spans="1:9" ht="36" x14ac:dyDescent="0.25">
      <c r="A10" s="15" t="s">
        <v>27</v>
      </c>
      <c r="B10" s="16" t="s">
        <v>23</v>
      </c>
      <c r="C10" s="14"/>
      <c r="D10" s="11">
        <v>23</v>
      </c>
      <c r="E10" s="14"/>
      <c r="F10" s="14"/>
      <c r="G10" s="14"/>
      <c r="H10" s="14"/>
      <c r="I10" s="12"/>
    </row>
    <row r="11" spans="1:9" ht="48" x14ac:dyDescent="0.25">
      <c r="A11" s="17" t="s">
        <v>28</v>
      </c>
      <c r="B11" s="6" t="s">
        <v>26</v>
      </c>
      <c r="C11" s="18"/>
      <c r="D11" s="11">
        <v>22</v>
      </c>
      <c r="E11" s="14"/>
      <c r="F11" s="14"/>
      <c r="G11" s="14"/>
      <c r="H11" s="14"/>
      <c r="I11" s="12"/>
    </row>
    <row r="12" spans="1:9" ht="36" x14ac:dyDescent="0.25">
      <c r="A12" s="15" t="s">
        <v>29</v>
      </c>
      <c r="B12" s="6" t="s">
        <v>26</v>
      </c>
      <c r="C12" s="14"/>
      <c r="D12" s="11">
        <v>9</v>
      </c>
      <c r="E12" s="14"/>
      <c r="F12" s="14"/>
      <c r="G12" s="14"/>
      <c r="H12" s="14"/>
      <c r="I12" s="12"/>
    </row>
    <row r="13" spans="1:9" s="7" customFormat="1" x14ac:dyDescent="0.25">
      <c r="A13" s="19" t="s">
        <v>30</v>
      </c>
      <c r="B13" s="20" t="s">
        <v>31</v>
      </c>
      <c r="C13" s="20">
        <f t="shared" ref="C13:G13" si="0">SUM(C4:C12)</f>
        <v>113</v>
      </c>
      <c r="D13" s="20">
        <f t="shared" si="0"/>
        <v>103</v>
      </c>
      <c r="E13" s="20">
        <f t="shared" si="0"/>
        <v>90</v>
      </c>
      <c r="F13" s="20">
        <f t="shared" si="0"/>
        <v>95</v>
      </c>
      <c r="G13" s="20">
        <f t="shared" si="0"/>
        <v>110</v>
      </c>
      <c r="H13" s="20">
        <f>SUM(H4:H12)</f>
        <v>110</v>
      </c>
      <c r="I13" s="12"/>
    </row>
    <row r="14" spans="1:9" x14ac:dyDescent="0.25">
      <c r="A14" s="8" t="s">
        <v>32</v>
      </c>
      <c r="B14" s="9"/>
      <c r="C14" s="9"/>
      <c r="D14" s="9"/>
      <c r="E14" s="9"/>
      <c r="F14" s="9"/>
      <c r="G14" s="9"/>
      <c r="H14" s="9"/>
      <c r="I14" s="9"/>
    </row>
    <row r="15" spans="1:9" x14ac:dyDescent="0.25">
      <c r="A15" s="13" t="s">
        <v>33</v>
      </c>
      <c r="B15" s="21" t="s">
        <v>17</v>
      </c>
      <c r="C15" s="11" t="s">
        <v>34</v>
      </c>
      <c r="D15" s="11" t="s">
        <v>34</v>
      </c>
      <c r="E15" s="11" t="s">
        <v>34</v>
      </c>
      <c r="F15" s="11" t="s">
        <v>34</v>
      </c>
      <c r="G15" s="11" t="s">
        <v>34</v>
      </c>
      <c r="H15" s="11" t="s">
        <v>34</v>
      </c>
      <c r="I15" s="21">
        <f>COUNTIF(B15:H15,"=N")</f>
        <v>0</v>
      </c>
    </row>
    <row r="16" spans="1:9" ht="24" x14ac:dyDescent="0.25">
      <c r="A16" s="13" t="s">
        <v>35</v>
      </c>
      <c r="B16" s="21" t="s">
        <v>19</v>
      </c>
      <c r="C16" s="11" t="s">
        <v>34</v>
      </c>
      <c r="D16" s="11" t="s">
        <v>34</v>
      </c>
      <c r="E16" s="11" t="s">
        <v>34</v>
      </c>
      <c r="F16" s="11" t="s">
        <v>34</v>
      </c>
      <c r="G16" s="11" t="s">
        <v>34</v>
      </c>
      <c r="H16" s="11" t="s">
        <v>34</v>
      </c>
      <c r="I16" s="21">
        <f t="shared" ref="I16:I37" si="1">COUNTIF(B16:H16,"=N")</f>
        <v>0</v>
      </c>
    </row>
    <row r="17" spans="1:9" x14ac:dyDescent="0.25">
      <c r="A17" s="13" t="s">
        <v>36</v>
      </c>
      <c r="B17" s="21" t="s">
        <v>19</v>
      </c>
      <c r="C17" s="11" t="s">
        <v>34</v>
      </c>
      <c r="D17" s="11" t="s">
        <v>34</v>
      </c>
      <c r="E17" s="11" t="s">
        <v>34</v>
      </c>
      <c r="F17" s="11" t="s">
        <v>34</v>
      </c>
      <c r="G17" s="11" t="s">
        <v>34</v>
      </c>
      <c r="H17" s="11" t="s">
        <v>34</v>
      </c>
      <c r="I17" s="21">
        <f t="shared" si="1"/>
        <v>0</v>
      </c>
    </row>
    <row r="18" spans="1:9" ht="36" x14ac:dyDescent="0.25">
      <c r="A18" s="13" t="s">
        <v>37</v>
      </c>
      <c r="B18" s="21" t="s">
        <v>19</v>
      </c>
      <c r="C18" s="11" t="s">
        <v>34</v>
      </c>
      <c r="D18" s="11" t="s">
        <v>34</v>
      </c>
      <c r="E18" s="11" t="s">
        <v>34</v>
      </c>
      <c r="F18" s="11" t="s">
        <v>34</v>
      </c>
      <c r="G18" s="11" t="s">
        <v>34</v>
      </c>
      <c r="H18" s="11" t="s">
        <v>34</v>
      </c>
      <c r="I18" s="21">
        <f t="shared" si="1"/>
        <v>0</v>
      </c>
    </row>
    <row r="19" spans="1:9" ht="36" x14ac:dyDescent="0.25">
      <c r="A19" s="13" t="s">
        <v>38</v>
      </c>
      <c r="B19" s="21" t="s">
        <v>19</v>
      </c>
      <c r="C19" s="11" t="s">
        <v>34</v>
      </c>
      <c r="D19" s="11" t="s">
        <v>34</v>
      </c>
      <c r="E19" s="11" t="s">
        <v>34</v>
      </c>
      <c r="F19" s="11" t="s">
        <v>34</v>
      </c>
      <c r="G19" s="11" t="s">
        <v>34</v>
      </c>
      <c r="H19" s="11" t="s">
        <v>34</v>
      </c>
      <c r="I19" s="21">
        <f t="shared" si="1"/>
        <v>0</v>
      </c>
    </row>
    <row r="20" spans="1:9" ht="37.5" customHeight="1" x14ac:dyDescent="0.25">
      <c r="A20" s="13" t="s">
        <v>39</v>
      </c>
      <c r="B20" s="21" t="s">
        <v>19</v>
      </c>
      <c r="C20" s="11" t="s">
        <v>34</v>
      </c>
      <c r="D20" s="11" t="s">
        <v>34</v>
      </c>
      <c r="E20" s="11" t="s">
        <v>34</v>
      </c>
      <c r="F20" s="11" t="s">
        <v>34</v>
      </c>
      <c r="G20" s="11" t="s">
        <v>34</v>
      </c>
      <c r="H20" s="11" t="s">
        <v>34</v>
      </c>
      <c r="I20" s="21">
        <f t="shared" si="1"/>
        <v>0</v>
      </c>
    </row>
    <row r="21" spans="1:9" ht="72" x14ac:dyDescent="0.25">
      <c r="A21" s="13" t="s">
        <v>40</v>
      </c>
      <c r="B21" s="21" t="s">
        <v>19</v>
      </c>
      <c r="C21" s="14"/>
      <c r="D21" s="11" t="s">
        <v>34</v>
      </c>
      <c r="E21" s="14"/>
      <c r="F21" s="14"/>
      <c r="G21" s="14"/>
      <c r="H21" s="14"/>
      <c r="I21" s="21">
        <f t="shared" si="1"/>
        <v>0</v>
      </c>
    </row>
    <row r="22" spans="1:9" ht="60" x14ac:dyDescent="0.25">
      <c r="A22" s="13" t="s">
        <v>41</v>
      </c>
      <c r="B22" s="21" t="s">
        <v>19</v>
      </c>
      <c r="C22" s="11" t="s">
        <v>34</v>
      </c>
      <c r="D22" s="14"/>
      <c r="E22" s="11" t="s">
        <v>34</v>
      </c>
      <c r="F22" s="11" t="s">
        <v>34</v>
      </c>
      <c r="G22" s="11" t="s">
        <v>34</v>
      </c>
      <c r="H22" s="11" t="s">
        <v>34</v>
      </c>
      <c r="I22" s="21">
        <f t="shared" si="1"/>
        <v>0</v>
      </c>
    </row>
    <row r="23" spans="1:9" ht="36" x14ac:dyDescent="0.25">
      <c r="A23" s="13" t="s">
        <v>42</v>
      </c>
      <c r="B23" s="21" t="s">
        <v>19</v>
      </c>
      <c r="C23" s="11" t="s">
        <v>34</v>
      </c>
      <c r="D23" s="11" t="s">
        <v>34</v>
      </c>
      <c r="E23" s="11" t="s">
        <v>34</v>
      </c>
      <c r="F23" s="11" t="s">
        <v>34</v>
      </c>
      <c r="G23" s="11" t="s">
        <v>34</v>
      </c>
      <c r="H23" s="11" t="s">
        <v>34</v>
      </c>
      <c r="I23" s="21">
        <f t="shared" si="1"/>
        <v>0</v>
      </c>
    </row>
    <row r="24" spans="1:9" ht="36" x14ac:dyDescent="0.25">
      <c r="A24" s="13" t="s">
        <v>43</v>
      </c>
      <c r="B24" s="21" t="s">
        <v>19</v>
      </c>
      <c r="C24" s="11" t="s">
        <v>34</v>
      </c>
      <c r="D24" s="11" t="s">
        <v>34</v>
      </c>
      <c r="E24" s="11" t="s">
        <v>34</v>
      </c>
      <c r="F24" s="11" t="s">
        <v>34</v>
      </c>
      <c r="G24" s="11" t="s">
        <v>34</v>
      </c>
      <c r="H24" s="11" t="s">
        <v>34</v>
      </c>
      <c r="I24" s="21">
        <f t="shared" si="1"/>
        <v>0</v>
      </c>
    </row>
    <row r="25" spans="1:9" x14ac:dyDescent="0.25">
      <c r="A25" s="13" t="s">
        <v>44</v>
      </c>
      <c r="B25" s="21" t="s">
        <v>17</v>
      </c>
      <c r="C25" s="11" t="s">
        <v>34</v>
      </c>
      <c r="D25" s="11" t="s">
        <v>34</v>
      </c>
      <c r="E25" s="11" t="s">
        <v>34</v>
      </c>
      <c r="F25" s="11" t="s">
        <v>34</v>
      </c>
      <c r="G25" s="11" t="s">
        <v>34</v>
      </c>
      <c r="H25" s="11" t="s">
        <v>34</v>
      </c>
      <c r="I25" s="21">
        <f t="shared" si="1"/>
        <v>0</v>
      </c>
    </row>
    <row r="26" spans="1:9" ht="24" x14ac:dyDescent="0.25">
      <c r="A26" s="13" t="s">
        <v>45</v>
      </c>
      <c r="B26" s="21" t="s">
        <v>17</v>
      </c>
      <c r="C26" s="11" t="s">
        <v>34</v>
      </c>
      <c r="D26" s="11" t="s">
        <v>34</v>
      </c>
      <c r="E26" s="11" t="s">
        <v>34</v>
      </c>
      <c r="F26" s="11" t="s">
        <v>34</v>
      </c>
      <c r="G26" s="11" t="s">
        <v>34</v>
      </c>
      <c r="H26" s="11" t="s">
        <v>34</v>
      </c>
      <c r="I26" s="21">
        <f t="shared" si="1"/>
        <v>0</v>
      </c>
    </row>
    <row r="27" spans="1:9" ht="36" x14ac:dyDescent="0.25">
      <c r="A27" s="13" t="s">
        <v>46</v>
      </c>
      <c r="B27" s="21" t="s">
        <v>17</v>
      </c>
      <c r="C27" s="11" t="s">
        <v>34</v>
      </c>
      <c r="D27" s="11" t="s">
        <v>34</v>
      </c>
      <c r="E27" s="11" t="s">
        <v>34</v>
      </c>
      <c r="F27" s="11" t="s">
        <v>34</v>
      </c>
      <c r="G27" s="11" t="s">
        <v>34</v>
      </c>
      <c r="H27" s="11" t="s">
        <v>34</v>
      </c>
      <c r="I27" s="21">
        <f t="shared" si="1"/>
        <v>0</v>
      </c>
    </row>
    <row r="28" spans="1:9" ht="24" x14ac:dyDescent="0.25">
      <c r="A28" s="13" t="s">
        <v>47</v>
      </c>
      <c r="B28" s="21" t="s">
        <v>17</v>
      </c>
      <c r="C28" s="14"/>
      <c r="D28" s="11" t="s">
        <v>34</v>
      </c>
      <c r="E28" s="14"/>
      <c r="F28" s="14"/>
      <c r="G28" s="14"/>
      <c r="H28" s="14"/>
      <c r="I28" s="21">
        <f t="shared" si="1"/>
        <v>0</v>
      </c>
    </row>
    <row r="29" spans="1:9" ht="36" x14ac:dyDescent="0.25">
      <c r="A29" s="13" t="s">
        <v>48</v>
      </c>
      <c r="B29" s="21" t="s">
        <v>17</v>
      </c>
      <c r="C29" s="14"/>
      <c r="D29" s="11" t="s">
        <v>34</v>
      </c>
      <c r="E29" s="14"/>
      <c r="F29" s="14"/>
      <c r="G29" s="14"/>
      <c r="H29" s="14"/>
      <c r="I29" s="21">
        <f t="shared" si="1"/>
        <v>0</v>
      </c>
    </row>
    <row r="30" spans="1:9" ht="36" x14ac:dyDescent="0.25">
      <c r="A30" s="13" t="s">
        <v>49</v>
      </c>
      <c r="B30" s="21" t="s">
        <v>17</v>
      </c>
      <c r="C30" s="11" t="s">
        <v>34</v>
      </c>
      <c r="D30" s="11" t="s">
        <v>34</v>
      </c>
      <c r="E30" s="11" t="s">
        <v>34</v>
      </c>
      <c r="F30" s="11" t="s">
        <v>34</v>
      </c>
      <c r="G30" s="11" t="s">
        <v>34</v>
      </c>
      <c r="H30" s="11" t="s">
        <v>34</v>
      </c>
      <c r="I30" s="21">
        <f t="shared" si="1"/>
        <v>0</v>
      </c>
    </row>
    <row r="31" spans="1:9" ht="24" x14ac:dyDescent="0.25">
      <c r="A31" s="13" t="s">
        <v>50</v>
      </c>
      <c r="B31" s="21" t="s">
        <v>17</v>
      </c>
      <c r="C31" s="14"/>
      <c r="D31" s="11" t="s">
        <v>34</v>
      </c>
      <c r="E31" s="14"/>
      <c r="F31" s="14"/>
      <c r="G31" s="14"/>
      <c r="H31" s="14"/>
      <c r="I31" s="21">
        <f t="shared" si="1"/>
        <v>0</v>
      </c>
    </row>
    <row r="32" spans="1:9" x14ac:dyDescent="0.25">
      <c r="A32" s="13" t="s">
        <v>51</v>
      </c>
      <c r="B32" s="21" t="s">
        <v>17</v>
      </c>
      <c r="C32" s="11" t="s">
        <v>34</v>
      </c>
      <c r="D32" s="11" t="s">
        <v>34</v>
      </c>
      <c r="E32" s="11" t="s">
        <v>34</v>
      </c>
      <c r="F32" s="11" t="s">
        <v>34</v>
      </c>
      <c r="G32" s="11" t="s">
        <v>34</v>
      </c>
      <c r="H32" s="11" t="s">
        <v>34</v>
      </c>
      <c r="I32" s="21">
        <f t="shared" si="1"/>
        <v>0</v>
      </c>
    </row>
    <row r="33" spans="1:9" ht="24" x14ac:dyDescent="0.25">
      <c r="A33" s="13" t="s">
        <v>52</v>
      </c>
      <c r="B33" s="21" t="s">
        <v>17</v>
      </c>
      <c r="C33" s="11" t="s">
        <v>34</v>
      </c>
      <c r="D33" s="11" t="s">
        <v>34</v>
      </c>
      <c r="E33" s="11" t="s">
        <v>34</v>
      </c>
      <c r="F33" s="11" t="s">
        <v>34</v>
      </c>
      <c r="G33" s="11" t="s">
        <v>34</v>
      </c>
      <c r="H33" s="11" t="s">
        <v>34</v>
      </c>
      <c r="I33" s="21">
        <f t="shared" si="1"/>
        <v>0</v>
      </c>
    </row>
    <row r="34" spans="1:9" ht="24" x14ac:dyDescent="0.25">
      <c r="A34" s="13" t="s">
        <v>53</v>
      </c>
      <c r="B34" s="22" t="s">
        <v>23</v>
      </c>
      <c r="C34" s="11" t="s">
        <v>34</v>
      </c>
      <c r="D34" s="11" t="s">
        <v>34</v>
      </c>
      <c r="E34" s="11" t="s">
        <v>34</v>
      </c>
      <c r="F34" s="11" t="s">
        <v>34</v>
      </c>
      <c r="G34" s="11" t="s">
        <v>34</v>
      </c>
      <c r="H34" s="11" t="s">
        <v>34</v>
      </c>
      <c r="I34" s="21">
        <f t="shared" si="1"/>
        <v>0</v>
      </c>
    </row>
    <row r="35" spans="1:9" ht="24" x14ac:dyDescent="0.25">
      <c r="A35" s="13" t="s">
        <v>54</v>
      </c>
      <c r="B35" s="22" t="s">
        <v>55</v>
      </c>
      <c r="C35" s="11" t="s">
        <v>34</v>
      </c>
      <c r="D35" s="11" t="s">
        <v>34</v>
      </c>
      <c r="E35" s="11" t="s">
        <v>34</v>
      </c>
      <c r="F35" s="11" t="s">
        <v>34</v>
      </c>
      <c r="G35" s="11" t="s">
        <v>34</v>
      </c>
      <c r="H35" s="11" t="s">
        <v>34</v>
      </c>
      <c r="I35" s="21">
        <f t="shared" si="1"/>
        <v>0</v>
      </c>
    </row>
    <row r="36" spans="1:9" s="7" customFormat="1" x14ac:dyDescent="0.25">
      <c r="A36" s="23" t="s">
        <v>56</v>
      </c>
      <c r="B36" s="24" t="s">
        <v>57</v>
      </c>
      <c r="C36" s="24" t="str">
        <f t="shared" ref="C36:H36" si="2">IF(C13=0,"",IF(C13&gt;=101,"Y","N"))</f>
        <v>Y</v>
      </c>
      <c r="D36" s="24" t="str">
        <f t="shared" si="2"/>
        <v>Y</v>
      </c>
      <c r="E36" s="24" t="str">
        <f t="shared" si="2"/>
        <v>N</v>
      </c>
      <c r="F36" s="24" t="str">
        <f t="shared" si="2"/>
        <v>N</v>
      </c>
      <c r="G36" s="24" t="str">
        <f t="shared" si="2"/>
        <v>Y</v>
      </c>
      <c r="H36" s="24" t="str">
        <f t="shared" si="2"/>
        <v>Y</v>
      </c>
      <c r="I36" s="21">
        <f t="shared" si="1"/>
        <v>2</v>
      </c>
    </row>
    <row r="37" spans="1:9" s="7" customFormat="1" x14ac:dyDescent="0.25">
      <c r="A37" s="19" t="s">
        <v>58</v>
      </c>
      <c r="B37" s="20" t="s">
        <v>57</v>
      </c>
      <c r="C37" s="20" t="str">
        <f t="shared" ref="C37:H37" si="3">IF(C35="","",IF(COUNTIF(C15:C36,"=N")=0,"Y","N"))</f>
        <v>Y</v>
      </c>
      <c r="D37" s="20" t="str">
        <f t="shared" si="3"/>
        <v>Y</v>
      </c>
      <c r="E37" s="20" t="str">
        <f t="shared" si="3"/>
        <v>N</v>
      </c>
      <c r="F37" s="20" t="str">
        <f t="shared" si="3"/>
        <v>N</v>
      </c>
      <c r="G37" s="20" t="str">
        <f t="shared" si="3"/>
        <v>Y</v>
      </c>
      <c r="H37" s="20" t="str">
        <f t="shared" si="3"/>
        <v>Y</v>
      </c>
      <c r="I37" s="21">
        <f t="shared" si="1"/>
        <v>2</v>
      </c>
    </row>
    <row r="38" spans="1:9" x14ac:dyDescent="0.25">
      <c r="A38" s="8" t="s">
        <v>59</v>
      </c>
      <c r="B38" s="9"/>
      <c r="C38" s="9"/>
      <c r="D38" s="9"/>
      <c r="E38" s="9"/>
      <c r="F38" s="9"/>
      <c r="G38" s="9"/>
      <c r="H38" s="9"/>
      <c r="I38" s="9"/>
    </row>
    <row r="39" spans="1:9" ht="24" x14ac:dyDescent="0.25">
      <c r="A39" s="13" t="s">
        <v>60</v>
      </c>
      <c r="B39" s="21" t="s">
        <v>17</v>
      </c>
      <c r="C39" s="11" t="s">
        <v>34</v>
      </c>
      <c r="D39" s="11" t="s">
        <v>34</v>
      </c>
      <c r="E39" s="11" t="s">
        <v>34</v>
      </c>
      <c r="F39" s="11" t="s">
        <v>34</v>
      </c>
      <c r="G39" s="11" t="s">
        <v>34</v>
      </c>
      <c r="H39" s="11" t="s">
        <v>34</v>
      </c>
      <c r="I39" s="21">
        <f>COUNTIF(H39:H39,"=N")</f>
        <v>0</v>
      </c>
    </row>
    <row r="40" spans="1:9" ht="23.85" customHeight="1" x14ac:dyDescent="0.25">
      <c r="A40" s="13" t="s">
        <v>61</v>
      </c>
      <c r="B40" s="21" t="s">
        <v>17</v>
      </c>
      <c r="C40" s="11" t="s">
        <v>34</v>
      </c>
      <c r="D40" s="11" t="s">
        <v>34</v>
      </c>
      <c r="E40" s="11" t="s">
        <v>34</v>
      </c>
      <c r="F40" s="11" t="s">
        <v>34</v>
      </c>
      <c r="G40" s="11" t="s">
        <v>34</v>
      </c>
      <c r="H40" s="11" t="s">
        <v>34</v>
      </c>
      <c r="I40" s="21">
        <f>COUNTIF(H40:H40,"=N")</f>
        <v>0</v>
      </c>
    </row>
  </sheetData>
  <conditionalFormatting sqref="C15:H20 C23:H27 C30:H30 C32:H37">
    <cfRule type="cellIs" dxfId="2" priority="3" operator="equal">
      <formula>"N"</formula>
    </cfRule>
  </conditionalFormatting>
  <conditionalFormatting sqref="C39:H40">
    <cfRule type="cellIs" dxfId="1" priority="1" operator="equal">
      <formula>"N"</formula>
    </cfRule>
  </conditionalFormatting>
  <conditionalFormatting sqref="I15:I37 I39:I40">
    <cfRule type="cellIs" dxfId="0" priority="2" operator="greaterThan">
      <formula>0</formula>
    </cfRule>
  </conditionalFormatting>
  <pageMargins left="0.7" right="0.7" top="0.75" bottom="0.75" header="0.3" footer="0.3"/>
  <pageSetup scale="60" fitToHeight="0" orientation="portrait" r:id="rId1"/>
  <headerFooter>
    <oddHeader>&amp;CRFA 2026-105 Scoring Sheets</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9FB0CF-E0CE-446D-A15D-E88604AF012D}"/>
</file>

<file path=customXml/itemProps2.xml><?xml version="1.0" encoding="utf-8"?>
<ds:datastoreItem xmlns:ds="http://schemas.openxmlformats.org/officeDocument/2006/customXml" ds:itemID="{66732719-C287-4CF6-B57C-658B08C26809}"/>
</file>

<file path=customXml/itemProps3.xml><?xml version="1.0" encoding="utf-8"?>
<ds:datastoreItem xmlns:ds="http://schemas.openxmlformats.org/officeDocument/2006/customXml" ds:itemID="{B3927D79-A95D-40B1-BF73-25BC20674F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2026-07-30T19:24:48Z</dcterms:created>
  <dcterms:modified xsi:type="dcterms:W3CDTF">2026-07-30T19:25:09Z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