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15" documentId="8_{E80B0727-6A85-4117-AE68-E0031518C751}" xr6:coauthVersionLast="47" xr6:coauthVersionMax="47" xr10:uidLastSave="{44401163-0DD2-45AE-B9DF-3F840E0209F2}"/>
  <bookViews>
    <workbookView xWindow="-120" yWindow="-120" windowWidth="29040" windowHeight="15720" xr2:uid="{7AFD3B4D-54DF-4B57-9606-B196E2E17AE4}"/>
  </bookViews>
  <sheets>
    <sheet name="Recommendations" sheetId="1" r:id="rId1"/>
  </sheets>
  <definedNames>
    <definedName name="_xlnm.Print_Area" localSheetId="0">Recommendations!$A$1:$Z$19</definedName>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1" l="1"/>
  <c r="D7" i="1" s="1"/>
  <c r="D8" i="1" s="1"/>
  <c r="M11" i="1"/>
  <c r="P3" i="1"/>
  <c r="P4" i="1" s="1"/>
  <c r="J3" i="1"/>
  <c r="J4" i="1" s="1"/>
  <c r="D3" i="1"/>
  <c r="D4" i="1" s="1"/>
</calcChain>
</file>

<file path=xl/sharedStrings.xml><?xml version="1.0" encoding="utf-8"?>
<sst xmlns="http://schemas.openxmlformats.org/spreadsheetml/2006/main" count="74" uniqueCount="58">
  <si>
    <t>Total HC Available for RFA</t>
  </si>
  <si>
    <t>Medium HC Available for RFA</t>
  </si>
  <si>
    <t>Large HC Available for RFA</t>
  </si>
  <si>
    <t>Total HC Allocated</t>
  </si>
  <si>
    <t>Medium HC Allocated</t>
  </si>
  <si>
    <t>Large HC Allocated</t>
  </si>
  <si>
    <t>Total HC Remaining</t>
  </si>
  <si>
    <t>Medium HC Remaining</t>
  </si>
  <si>
    <t>Large HC Remaining</t>
  </si>
  <si>
    <t>Total SAIL Available for RFA</t>
  </si>
  <si>
    <t>Total SAIL Allocated</t>
  </si>
  <si>
    <t xml:space="preserve">$3,157,295 in forgivable HOME-ARP funding  has been made available in this RFA.  Each Application will be awarded a portion of the total available.  The HOME-ARP funding amount may increase or decrease in credit underwriting, based on overall awards.  </t>
  </si>
  <si>
    <t>Total SAIL Remaining</t>
  </si>
  <si>
    <t>Application Number</t>
  </si>
  <si>
    <t>Name of Development</t>
  </si>
  <si>
    <t>County</t>
  </si>
  <si>
    <t>County Size</t>
  </si>
  <si>
    <t>Region</t>
  </si>
  <si>
    <t>Demographic</t>
  </si>
  <si>
    <t>Total Units</t>
  </si>
  <si>
    <t>Name of Principal Representative</t>
  </si>
  <si>
    <t>Developer</t>
  </si>
  <si>
    <t>HC Request Amount</t>
  </si>
  <si>
    <t>SAIL Request Amount</t>
  </si>
  <si>
    <t>ELI Loan Request Amount</t>
  </si>
  <si>
    <t>Total SAIL Request (SAIL plus ELI)</t>
  </si>
  <si>
    <t>Eligible For Funding?</t>
  </si>
  <si>
    <t>Priority Level</t>
  </si>
  <si>
    <t>Operating PSH Experience Points Preference</t>
  </si>
  <si>
    <t>Involvement in the Local Homeless Resources Network Points Preference</t>
  </si>
  <si>
    <t>Accessibility Preference</t>
  </si>
  <si>
    <t>Rental Assistance History Preference</t>
  </si>
  <si>
    <t xml:space="preserve">Supportive Services Funding History Preference </t>
  </si>
  <si>
    <t>Qualifying Financial Assistance Preference</t>
  </si>
  <si>
    <t>Corporation Funding Per Set-Aside</t>
  </si>
  <si>
    <t>A/B Leveraging</t>
  </si>
  <si>
    <t>Florida Job Creation Preference</t>
  </si>
  <si>
    <t>Lottery Number</t>
  </si>
  <si>
    <t>2026-330CSA</t>
  </si>
  <si>
    <t>Home @ Haven</t>
  </si>
  <si>
    <t>Hillsborough</t>
  </si>
  <si>
    <t>L</t>
  </si>
  <si>
    <t>Tampa Bay</t>
  </si>
  <si>
    <t>H - &lt;80</t>
  </si>
  <si>
    <t>Janet M Stringfellow</t>
  </si>
  <si>
    <t>Gorman &amp; Company, LLC; VOAF Ortus Developer, LLC</t>
  </si>
  <si>
    <t>Y</t>
  </si>
  <si>
    <t>N</t>
  </si>
  <si>
    <t>A</t>
  </si>
  <si>
    <t>2026-326CSA</t>
  </si>
  <si>
    <t>Woodland Pointe</t>
  </si>
  <si>
    <t>Volusia</t>
  </si>
  <si>
    <t>M</t>
  </si>
  <si>
    <t>Central Florida</t>
  </si>
  <si>
    <t>Leeanne Sacino</t>
  </si>
  <si>
    <t xml:space="preserve">HTG Woodland Pointe Developer, LLC; HfH Woodland Pointe Developer, LLC </t>
  </si>
  <si>
    <t xml:space="preserve">On March 20, 2026, the Board of Directors of Florida Housing Finance Corporation approved the Review Committee’s motion and staff recommendation to select the above Applications for funding and invite the Applicants to enter credit underwriting.        </t>
  </si>
  <si>
    <t xml:space="preserve">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</si>
</sst>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7" x14ac:knownFonts="1">
    <font>
      <sz val="10"/>
      <name val="Arial"/>
      <family val="2"/>
    </font>
    <font>
      <b/>
      <sz val="11"/>
      <color theme="1"/>
      <name val="Calibri"/>
      <family val="2"/>
      <scheme val="minor"/>
    </font>
    <font>
      <sz val="10"/>
      <name val="Arial"/>
      <family val="2"/>
    </font>
    <font>
      <b/>
      <sz val="9"/>
      <color theme="1"/>
      <name val="Calibri"/>
      <family val="2"/>
      <scheme val="minor"/>
    </font>
    <font>
      <sz val="9"/>
      <color theme="1"/>
      <name val="Calibri"/>
      <family val="2"/>
    </font>
    <font>
      <sz val="9"/>
      <color theme="1"/>
      <name val="Calibri"/>
      <family val="2"/>
      <scheme val="minor"/>
    </font>
    <font>
      <sz val="10"/>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2" fillId="0" borderId="0" applyFont="0" applyFill="0" applyBorder="0" applyAlignment="0" applyProtection="0"/>
    <xf numFmtId="0" fontId="2" fillId="0" borderId="0"/>
  </cellStyleXfs>
  <cellXfs count="35">
    <xf numFmtId="0" fontId="0" fillId="0" borderId="0" xfId="0"/>
    <xf numFmtId="0" fontId="3" fillId="0" borderId="1" xfId="0" applyFont="1" applyBorder="1" applyAlignment="1" applyProtection="1">
      <alignment horizontal="center" vertical="center" wrapText="1"/>
      <protection locked="0"/>
    </xf>
    <xf numFmtId="43" fontId="3" fillId="0" borderId="1" xfId="1" applyFont="1" applyFill="1" applyBorder="1" applyAlignment="1" applyProtection="1">
      <alignment horizontal="center" vertical="center" wrapText="1"/>
      <protection locked="0"/>
    </xf>
    <xf numFmtId="0" fontId="3" fillId="0" borderId="0" xfId="0" applyFont="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6" fontId="4" fillId="0" borderId="1" xfId="0" applyNumberFormat="1" applyFont="1" applyBorder="1" applyAlignment="1">
      <alignment horizontal="left" vertical="center" wrapText="1"/>
    </xf>
    <xf numFmtId="8" fontId="4" fillId="0" borderId="1" xfId="0" applyNumberFormat="1" applyFont="1" applyBorder="1" applyAlignment="1">
      <alignment horizontal="left" vertical="center" wrapText="1"/>
    </xf>
    <xf numFmtId="0" fontId="5" fillId="0" borderId="0" xfId="0" applyFont="1" applyAlignment="1">
      <alignment vertical="center" wrapText="1"/>
    </xf>
    <xf numFmtId="0" fontId="5" fillId="0" borderId="0" xfId="0" applyFont="1" applyAlignment="1">
      <alignment vertical="center"/>
    </xf>
    <xf numFmtId="43" fontId="5" fillId="0" borderId="0" xfId="1" applyFont="1" applyFill="1" applyBorder="1" applyAlignment="1">
      <alignment vertical="center" wrapText="1"/>
    </xf>
    <xf numFmtId="164" fontId="5" fillId="0" borderId="0" xfId="1" applyNumberFormat="1" applyFont="1" applyFill="1" applyBorder="1" applyAlignment="1">
      <alignment vertical="center" wrapText="1"/>
    </xf>
    <xf numFmtId="0" fontId="5" fillId="0" borderId="0" xfId="0" applyFont="1" applyAlignment="1">
      <alignment horizontal="center" vertical="center" wrapText="1"/>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3" fillId="0" borderId="0" xfId="0" applyFont="1" applyAlignment="1">
      <alignment vertical="center"/>
    </xf>
    <xf numFmtId="164" fontId="1" fillId="0" borderId="0" xfId="1" applyNumberFormat="1" applyFont="1" applyFill="1" applyBorder="1" applyAlignment="1">
      <alignment horizontal="left" vertical="center"/>
    </xf>
    <xf numFmtId="43" fontId="1" fillId="0" borderId="0" xfId="1" applyFont="1" applyFill="1" applyBorder="1" applyAlignment="1">
      <alignment vertical="center" wrapText="1"/>
    </xf>
    <xf numFmtId="164" fontId="5" fillId="0" borderId="1" xfId="1" applyNumberFormat="1" applyFont="1" applyFill="1" applyBorder="1" applyAlignment="1">
      <alignment vertical="center" wrapText="1"/>
    </xf>
    <xf numFmtId="0" fontId="5" fillId="0" borderId="1" xfId="0" applyFont="1" applyBorder="1" applyAlignment="1" applyProtection="1">
      <alignment horizontal="center" vertical="center" wrapText="1"/>
      <protection locked="0"/>
    </xf>
    <xf numFmtId="0" fontId="6" fillId="0" borderId="1" xfId="2" applyFont="1" applyBorder="1" applyAlignment="1">
      <alignment horizontal="center" vertical="center" wrapText="1"/>
    </xf>
    <xf numFmtId="0" fontId="5" fillId="0" borderId="0" xfId="0" applyFont="1" applyAlignment="1" applyProtection="1">
      <alignment horizontal="center" vertical="center" wrapText="1"/>
      <protection locked="0"/>
    </xf>
    <xf numFmtId="44" fontId="5" fillId="0" borderId="0" xfId="0" applyNumberFormat="1" applyFont="1" applyAlignment="1" applyProtection="1">
      <alignment horizontal="center" vertical="center" wrapText="1"/>
      <protection locked="0"/>
    </xf>
    <xf numFmtId="164" fontId="5" fillId="0" borderId="0" xfId="1" applyNumberFormat="1" applyFont="1" applyBorder="1" applyAlignment="1">
      <alignment vertical="center"/>
    </xf>
    <xf numFmtId="164" fontId="5" fillId="0" borderId="0" xfId="1" applyNumberFormat="1" applyFont="1" applyAlignment="1">
      <alignment vertical="center"/>
    </xf>
    <xf numFmtId="43" fontId="1" fillId="0" borderId="0" xfId="0" applyNumberFormat="1" applyFont="1" applyAlignment="1">
      <alignment horizontal="center" vertical="center"/>
    </xf>
    <xf numFmtId="0" fontId="1" fillId="0" borderId="1" xfId="0" applyFont="1" applyBorder="1" applyAlignment="1">
      <alignment horizontal="left" vertical="center" wrapText="1"/>
    </xf>
    <xf numFmtId="164" fontId="1" fillId="0" borderId="1" xfId="1" applyNumberFormat="1" applyFont="1" applyFill="1" applyBorder="1" applyAlignment="1">
      <alignment horizontal="center" vertical="center"/>
    </xf>
    <xf numFmtId="0" fontId="1" fillId="0" borderId="1" xfId="0" applyFont="1" applyBorder="1" applyAlignment="1">
      <alignment horizontal="left" vertical="center"/>
    </xf>
    <xf numFmtId="0" fontId="3" fillId="0" borderId="0" xfId="0" applyFont="1" applyAlignment="1">
      <alignment horizontal="left" vertical="center" wrapText="1"/>
    </xf>
    <xf numFmtId="164" fontId="1" fillId="0" borderId="2" xfId="1" applyNumberFormat="1" applyFont="1" applyFill="1" applyBorder="1" applyAlignment="1">
      <alignment horizontal="center" vertical="center"/>
    </xf>
    <xf numFmtId="164" fontId="1" fillId="0" borderId="3" xfId="1" applyNumberFormat="1" applyFont="1" applyFill="1" applyBorder="1" applyAlignment="1">
      <alignment horizontal="center" vertical="center"/>
    </xf>
    <xf numFmtId="0" fontId="5" fillId="0" borderId="0" xfId="0" applyFont="1" applyAlignment="1">
      <alignment vertical="center" wrapText="1"/>
    </xf>
  </cellXfs>
  <cellStyles count="3">
    <cellStyle name="Comma" xfId="1" builtinId="3"/>
    <cellStyle name="Normal" xfId="0" builtinId="0"/>
    <cellStyle name="Normal 3" xfId="2" xr:uid="{B4FF5F24-2E16-4575-A016-59E1A37C3F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8965D-FD13-430F-8490-C153B236BA89}">
  <sheetPr>
    <pageSetUpPr fitToPage="1"/>
  </sheetPr>
  <dimension ref="A1:Z74"/>
  <sheetViews>
    <sheetView showGridLines="0" tabSelected="1" view="pageLayout" zoomScaleNormal="120" workbookViewId="0">
      <selection activeCell="P21" sqref="P21"/>
    </sheetView>
  </sheetViews>
  <sheetFormatPr defaultColWidth="9.28515625" defaultRowHeight="12" x14ac:dyDescent="0.2"/>
  <cols>
    <col min="1" max="1" width="10" style="9" bestFit="1" customWidth="1"/>
    <col min="2" max="2" width="10.7109375" style="8" customWidth="1"/>
    <col min="3" max="3" width="10" style="9" customWidth="1"/>
    <col min="4" max="4" width="7.42578125" style="9" customWidth="1"/>
    <col min="5" max="5" width="5.85546875" style="9" bestFit="1" customWidth="1"/>
    <col min="6" max="6" width="10.28515625" style="9" customWidth="1"/>
    <col min="7" max="7" width="5.28515625" style="9" customWidth="1"/>
    <col min="8" max="8" width="11.42578125" style="9" customWidth="1"/>
    <col min="9" max="9" width="14.7109375" style="9" customWidth="1"/>
    <col min="10" max="10" width="11.42578125" style="9" customWidth="1"/>
    <col min="11" max="11" width="13" style="9" hidden="1" customWidth="1"/>
    <col min="12" max="12" width="9.42578125" style="26" hidden="1" customWidth="1"/>
    <col min="13" max="13" width="10.42578125" style="9" customWidth="1"/>
    <col min="14" max="14" width="8.28515625" style="9" bestFit="1" customWidth="1"/>
    <col min="15" max="15" width="6.140625" style="9" bestFit="1" customWidth="1"/>
    <col min="16" max="16" width="10.28515625" style="9" customWidth="1"/>
    <col min="17" max="17" width="13" style="9" customWidth="1"/>
    <col min="18" max="18" width="9.7109375" style="9" customWidth="1"/>
    <col min="19" max="19" width="9" style="9" customWidth="1"/>
    <col min="20" max="20" width="9.7109375" style="9" customWidth="1"/>
    <col min="21" max="21" width="8.5703125" style="9" customWidth="1"/>
    <col min="22" max="22" width="8.5703125" style="9" hidden="1" customWidth="1"/>
    <col min="23" max="23" width="8.5703125" style="9" customWidth="1"/>
    <col min="24" max="24" width="8.7109375" style="9" bestFit="1" customWidth="1"/>
    <col min="25" max="25" width="6.7109375" style="9" bestFit="1" customWidth="1"/>
    <col min="26" max="26" width="6.85546875" style="9" customWidth="1"/>
    <col min="27" max="27" width="9.28515625" style="9"/>
    <col min="28" max="28" width="9.28515625" style="9" customWidth="1"/>
    <col min="29" max="16384" width="9.28515625" style="9"/>
  </cols>
  <sheetData>
    <row r="1" spans="1:26" s="13" customFormat="1" ht="15" x14ac:dyDescent="0.2"/>
    <row r="2" spans="1:26" s="13" customFormat="1" ht="14.65" customHeight="1" x14ac:dyDescent="0.2">
      <c r="A2" s="28" t="s">
        <v>0</v>
      </c>
      <c r="B2" s="28"/>
      <c r="C2" s="28"/>
      <c r="D2" s="29">
        <v>6100000</v>
      </c>
      <c r="E2" s="29"/>
      <c r="F2" s="14"/>
      <c r="G2" s="28" t="s">
        <v>1</v>
      </c>
      <c r="H2" s="28"/>
      <c r="I2" s="28"/>
      <c r="J2" s="29">
        <v>2800000</v>
      </c>
      <c r="K2" s="29"/>
      <c r="M2" s="28" t="s">
        <v>2</v>
      </c>
      <c r="N2" s="28"/>
      <c r="O2" s="28"/>
      <c r="P2" s="32">
        <v>3300000</v>
      </c>
      <c r="Q2" s="33"/>
    </row>
    <row r="3" spans="1:26" s="13" customFormat="1" ht="14.65" customHeight="1" x14ac:dyDescent="0.2">
      <c r="A3" s="30" t="s">
        <v>3</v>
      </c>
      <c r="B3" s="30"/>
      <c r="C3" s="30"/>
      <c r="D3" s="29">
        <f>SUM(J11:J19)</f>
        <v>6100000</v>
      </c>
      <c r="E3" s="29"/>
      <c r="F3" s="14"/>
      <c r="G3" s="30" t="s">
        <v>4</v>
      </c>
      <c r="H3" s="30"/>
      <c r="I3" s="30"/>
      <c r="J3" s="29">
        <f>SUMIF(D11:D19,"=M",J11:J19)</f>
        <v>2800000</v>
      </c>
      <c r="K3" s="29"/>
      <c r="M3" s="30" t="s">
        <v>5</v>
      </c>
      <c r="N3" s="30"/>
      <c r="O3" s="30"/>
      <c r="P3" s="32">
        <f>SUMIF(D11:D19,"=L",J11:J19)</f>
        <v>3300000</v>
      </c>
      <c r="Q3" s="33"/>
    </row>
    <row r="4" spans="1:26" s="13" customFormat="1" ht="14.65" customHeight="1" x14ac:dyDescent="0.2">
      <c r="A4" s="30" t="s">
        <v>6</v>
      </c>
      <c r="B4" s="30"/>
      <c r="C4" s="30"/>
      <c r="D4" s="29">
        <f>D2-D3</f>
        <v>0</v>
      </c>
      <c r="E4" s="29"/>
      <c r="G4" s="30" t="s">
        <v>7</v>
      </c>
      <c r="H4" s="30"/>
      <c r="I4" s="30"/>
      <c r="J4" s="29">
        <f>J2-J3</f>
        <v>0</v>
      </c>
      <c r="K4" s="29"/>
      <c r="M4" s="30" t="s">
        <v>8</v>
      </c>
      <c r="N4" s="30"/>
      <c r="O4" s="30"/>
      <c r="P4" s="32">
        <f>P2-P3</f>
        <v>0</v>
      </c>
      <c r="Q4" s="33"/>
    </row>
    <row r="5" spans="1:26" s="13" customFormat="1" ht="8.1" customHeight="1" x14ac:dyDescent="0.2">
      <c r="A5" s="15"/>
      <c r="B5" s="15"/>
      <c r="C5" s="15"/>
      <c r="D5" s="27"/>
      <c r="E5" s="27"/>
      <c r="G5" s="16"/>
    </row>
    <row r="6" spans="1:26" s="13" customFormat="1" ht="14.65" customHeight="1" x14ac:dyDescent="0.2">
      <c r="A6" s="28" t="s">
        <v>9</v>
      </c>
      <c r="B6" s="28"/>
      <c r="C6" s="28"/>
      <c r="D6" s="29">
        <v>12500000</v>
      </c>
      <c r="E6" s="29"/>
      <c r="G6" s="14"/>
    </row>
    <row r="7" spans="1:26" s="13" customFormat="1" ht="14.65" customHeight="1" x14ac:dyDescent="0.2">
      <c r="A7" s="30" t="s">
        <v>10</v>
      </c>
      <c r="B7" s="30"/>
      <c r="C7" s="30"/>
      <c r="D7" s="29">
        <f>SUM(M11:M19)</f>
        <v>12500000</v>
      </c>
      <c r="E7" s="29"/>
      <c r="G7" s="14"/>
      <c r="K7" s="31" t="s">
        <v>11</v>
      </c>
      <c r="L7" s="31"/>
      <c r="M7" s="31"/>
      <c r="N7" s="31"/>
      <c r="O7" s="31"/>
      <c r="P7" s="31"/>
      <c r="Q7" s="31"/>
      <c r="R7" s="31"/>
      <c r="S7" s="31"/>
      <c r="T7" s="31"/>
      <c r="U7" s="31"/>
      <c r="V7" s="31"/>
    </row>
    <row r="8" spans="1:26" s="13" customFormat="1" ht="21" customHeight="1" x14ac:dyDescent="0.2">
      <c r="A8" s="30" t="s">
        <v>12</v>
      </c>
      <c r="B8" s="30"/>
      <c r="C8" s="30"/>
      <c r="D8" s="29">
        <f>D6-D7</f>
        <v>0</v>
      </c>
      <c r="E8" s="29"/>
      <c r="G8" s="14"/>
      <c r="H8" s="17"/>
      <c r="K8" s="31"/>
      <c r="L8" s="31"/>
      <c r="M8" s="31"/>
      <c r="N8" s="31"/>
      <c r="O8" s="31"/>
      <c r="P8" s="31"/>
      <c r="Q8" s="31"/>
      <c r="R8" s="31"/>
      <c r="S8" s="31"/>
      <c r="T8" s="31"/>
      <c r="U8" s="31"/>
      <c r="V8" s="31"/>
    </row>
    <row r="9" spans="1:26" s="13" customFormat="1" ht="14.65" customHeight="1" x14ac:dyDescent="0.2">
      <c r="E9" s="14"/>
      <c r="F9" s="14"/>
      <c r="L9" s="18"/>
      <c r="N9" s="14"/>
      <c r="O9" s="14"/>
      <c r="P9" s="14"/>
      <c r="Q9" s="14"/>
      <c r="R9" s="14"/>
      <c r="S9" s="14"/>
      <c r="T9" s="14"/>
      <c r="U9" s="14"/>
      <c r="V9" s="14"/>
      <c r="W9" s="14"/>
      <c r="X9" s="14"/>
      <c r="Y9" s="14"/>
      <c r="Z9" s="19"/>
    </row>
    <row r="10" spans="1:26" s="3" customFormat="1" ht="68.650000000000006" customHeight="1" x14ac:dyDescent="0.2">
      <c r="A10" s="1" t="s">
        <v>13</v>
      </c>
      <c r="B10" s="1" t="s">
        <v>14</v>
      </c>
      <c r="C10" s="1" t="s">
        <v>15</v>
      </c>
      <c r="D10" s="1" t="s">
        <v>16</v>
      </c>
      <c r="E10" s="1" t="s">
        <v>17</v>
      </c>
      <c r="F10" s="2" t="s">
        <v>18</v>
      </c>
      <c r="G10" s="2" t="s">
        <v>19</v>
      </c>
      <c r="H10" s="1" t="s">
        <v>20</v>
      </c>
      <c r="I10" s="1" t="s">
        <v>21</v>
      </c>
      <c r="J10" s="2" t="s">
        <v>22</v>
      </c>
      <c r="K10" s="2" t="s">
        <v>23</v>
      </c>
      <c r="L10" s="2" t="s">
        <v>24</v>
      </c>
      <c r="M10" s="2" t="s">
        <v>25</v>
      </c>
      <c r="N10" s="1" t="s">
        <v>26</v>
      </c>
      <c r="O10" s="1" t="s">
        <v>27</v>
      </c>
      <c r="P10" s="1" t="s">
        <v>28</v>
      </c>
      <c r="Q10" s="1" t="s">
        <v>29</v>
      </c>
      <c r="R10" s="1" t="s">
        <v>30</v>
      </c>
      <c r="S10" s="1" t="s">
        <v>31</v>
      </c>
      <c r="T10" s="1" t="s">
        <v>32</v>
      </c>
      <c r="U10" s="1" t="s">
        <v>33</v>
      </c>
      <c r="V10" s="1" t="s">
        <v>34</v>
      </c>
      <c r="W10" s="1" t="s">
        <v>35</v>
      </c>
      <c r="X10" s="1" t="s">
        <v>36</v>
      </c>
      <c r="Y10" s="1" t="s">
        <v>37</v>
      </c>
    </row>
    <row r="11" spans="1:26" ht="24" customHeight="1" x14ac:dyDescent="0.2">
      <c r="A11" s="4" t="s">
        <v>38</v>
      </c>
      <c r="B11" s="4" t="s">
        <v>39</v>
      </c>
      <c r="C11" s="4" t="s">
        <v>40</v>
      </c>
      <c r="D11" s="5" t="s">
        <v>41</v>
      </c>
      <c r="E11" s="4" t="s">
        <v>42</v>
      </c>
      <c r="F11" s="4" t="s">
        <v>43</v>
      </c>
      <c r="G11" s="5">
        <v>86</v>
      </c>
      <c r="H11" s="4" t="s">
        <v>44</v>
      </c>
      <c r="I11" s="4" t="s">
        <v>45</v>
      </c>
      <c r="J11" s="6">
        <v>3300000</v>
      </c>
      <c r="K11" s="6">
        <v>5750300</v>
      </c>
      <c r="L11" s="6">
        <v>499700</v>
      </c>
      <c r="M11" s="20">
        <f>K11+L11</f>
        <v>6250000</v>
      </c>
      <c r="N11" s="21" t="s">
        <v>46</v>
      </c>
      <c r="O11" s="22">
        <v>1</v>
      </c>
      <c r="P11" s="21" t="s">
        <v>46</v>
      </c>
      <c r="Q11" s="21" t="s">
        <v>46</v>
      </c>
      <c r="R11" s="21" t="s">
        <v>46</v>
      </c>
      <c r="S11" s="21" t="s">
        <v>47</v>
      </c>
      <c r="T11" s="21" t="s">
        <v>47</v>
      </c>
      <c r="U11" s="21" t="s">
        <v>47</v>
      </c>
      <c r="V11" s="7">
        <v>354549.43</v>
      </c>
      <c r="W11" s="5" t="s">
        <v>48</v>
      </c>
      <c r="X11" s="22" t="s">
        <v>46</v>
      </c>
      <c r="Y11" s="5">
        <v>4</v>
      </c>
    </row>
    <row r="12" spans="1:26" ht="72" x14ac:dyDescent="0.2">
      <c r="A12" s="4" t="s">
        <v>49</v>
      </c>
      <c r="B12" s="4" t="s">
        <v>50</v>
      </c>
      <c r="C12" s="4" t="s">
        <v>51</v>
      </c>
      <c r="D12" s="5" t="s">
        <v>52</v>
      </c>
      <c r="E12" s="4" t="s">
        <v>53</v>
      </c>
      <c r="F12" s="4" t="s">
        <v>43</v>
      </c>
      <c r="G12" s="5">
        <v>80</v>
      </c>
      <c r="H12" s="4" t="s">
        <v>54</v>
      </c>
      <c r="I12" s="4" t="s">
        <v>55</v>
      </c>
      <c r="J12" s="6">
        <v>2800000</v>
      </c>
      <c r="K12" s="6">
        <v>5968400</v>
      </c>
      <c r="L12" s="6">
        <v>281600</v>
      </c>
      <c r="M12" s="20">
        <f>K12+L12</f>
        <v>6250000</v>
      </c>
      <c r="N12" s="21" t="s">
        <v>46</v>
      </c>
      <c r="O12" s="22">
        <v>1</v>
      </c>
      <c r="P12" s="21" t="s">
        <v>46</v>
      </c>
      <c r="Q12" s="21" t="s">
        <v>46</v>
      </c>
      <c r="R12" s="21" t="s">
        <v>46</v>
      </c>
      <c r="S12" s="21" t="s">
        <v>46</v>
      </c>
      <c r="T12" s="21" t="s">
        <v>46</v>
      </c>
      <c r="U12" s="21" t="s">
        <v>46</v>
      </c>
      <c r="V12" s="7">
        <v>360941.85</v>
      </c>
      <c r="W12" s="5" t="s">
        <v>48</v>
      </c>
      <c r="X12" s="22" t="s">
        <v>46</v>
      </c>
      <c r="Y12" s="5">
        <v>6</v>
      </c>
    </row>
    <row r="13" spans="1:26" x14ac:dyDescent="0.2">
      <c r="A13" s="8"/>
      <c r="C13" s="8"/>
      <c r="E13" s="23"/>
      <c r="F13" s="10"/>
      <c r="G13" s="8"/>
      <c r="H13" s="8"/>
      <c r="I13" s="8"/>
      <c r="J13" s="11"/>
      <c r="K13" s="11"/>
      <c r="L13" s="23"/>
      <c r="M13" s="23"/>
      <c r="N13" s="23"/>
      <c r="O13" s="23"/>
      <c r="P13" s="24"/>
      <c r="Q13" s="23"/>
      <c r="R13" s="12"/>
    </row>
    <row r="14" spans="1:26" x14ac:dyDescent="0.2">
      <c r="A14" s="9" t="s">
        <v>56</v>
      </c>
      <c r="B14" s="9"/>
      <c r="L14" s="25"/>
    </row>
    <row r="15" spans="1:26" x14ac:dyDescent="0.2">
      <c r="B15" s="9"/>
      <c r="L15" s="25"/>
    </row>
    <row r="16" spans="1:26" x14ac:dyDescent="0.2">
      <c r="B16" s="9"/>
      <c r="L16" s="25"/>
    </row>
    <row r="17" spans="1:25" ht="27" customHeight="1" x14ac:dyDescent="0.2">
      <c r="A17" s="34" t="s">
        <v>57</v>
      </c>
      <c r="B17" s="34"/>
      <c r="C17" s="34"/>
      <c r="D17" s="34"/>
      <c r="E17" s="34"/>
      <c r="F17" s="34"/>
      <c r="G17" s="34"/>
      <c r="H17" s="34"/>
      <c r="I17" s="34"/>
      <c r="J17" s="34"/>
      <c r="K17" s="34"/>
      <c r="L17" s="34"/>
      <c r="M17" s="34"/>
      <c r="N17" s="34"/>
      <c r="O17" s="34"/>
      <c r="P17" s="34"/>
      <c r="Q17" s="34"/>
      <c r="R17" s="34"/>
      <c r="S17" s="34"/>
      <c r="T17" s="34"/>
      <c r="U17" s="34"/>
      <c r="V17" s="34"/>
      <c r="W17" s="34"/>
      <c r="X17" s="34"/>
      <c r="Y17" s="34"/>
    </row>
    <row r="18" spans="1:25" x14ac:dyDescent="0.2">
      <c r="A18" s="8"/>
      <c r="C18" s="8"/>
    </row>
    <row r="19" spans="1:25" x14ac:dyDescent="0.2">
      <c r="B19" s="9"/>
    </row>
    <row r="20" spans="1:25" x14ac:dyDescent="0.2">
      <c r="B20" s="9"/>
    </row>
    <row r="21" spans="1:25" x14ac:dyDescent="0.2">
      <c r="B21" s="9"/>
    </row>
    <row r="22" spans="1:25" x14ac:dyDescent="0.2">
      <c r="B22" s="9"/>
    </row>
    <row r="23" spans="1:25" x14ac:dyDescent="0.2">
      <c r="B23" s="9"/>
    </row>
    <row r="24" spans="1:25" x14ac:dyDescent="0.2">
      <c r="B24" s="9"/>
    </row>
    <row r="25" spans="1:25" x14ac:dyDescent="0.2">
      <c r="B25" s="9"/>
    </row>
    <row r="26" spans="1:25" x14ac:dyDescent="0.2">
      <c r="B26" s="9"/>
    </row>
    <row r="27" spans="1:25" x14ac:dyDescent="0.2">
      <c r="B27" s="9"/>
    </row>
    <row r="28" spans="1:25" x14ac:dyDescent="0.2">
      <c r="B28" s="9"/>
    </row>
    <row r="29" spans="1:25" x14ac:dyDescent="0.2">
      <c r="B29" s="9"/>
    </row>
    <row r="30" spans="1:25" x14ac:dyDescent="0.2">
      <c r="B30" s="9"/>
    </row>
    <row r="31" spans="1:25" x14ac:dyDescent="0.2">
      <c r="B31" s="9"/>
    </row>
    <row r="32" spans="1:25" x14ac:dyDescent="0.2">
      <c r="B32" s="9"/>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x14ac:dyDescent="0.2">
      <c r="B47" s="9"/>
    </row>
    <row r="48" spans="2:2" x14ac:dyDescent="0.2">
      <c r="B48" s="9"/>
    </row>
    <row r="49" spans="2:2" x14ac:dyDescent="0.2">
      <c r="B49" s="9"/>
    </row>
    <row r="50" spans="2:2" x14ac:dyDescent="0.2">
      <c r="B50" s="9"/>
    </row>
    <row r="51" spans="2:2" x14ac:dyDescent="0.2">
      <c r="B51" s="9"/>
    </row>
    <row r="52" spans="2:2" x14ac:dyDescent="0.2">
      <c r="B52" s="9"/>
    </row>
    <row r="53" spans="2:2" x14ac:dyDescent="0.2">
      <c r="B53" s="9"/>
    </row>
    <row r="54" spans="2:2" x14ac:dyDescent="0.2">
      <c r="B54" s="9"/>
    </row>
    <row r="55" spans="2:2" x14ac:dyDescent="0.2">
      <c r="B55" s="9"/>
    </row>
    <row r="56" spans="2:2" x14ac:dyDescent="0.2">
      <c r="B56" s="9"/>
    </row>
    <row r="57" spans="2:2" x14ac:dyDescent="0.2">
      <c r="B57" s="9"/>
    </row>
    <row r="58" spans="2:2" x14ac:dyDescent="0.2">
      <c r="B58" s="9"/>
    </row>
    <row r="59" spans="2:2" x14ac:dyDescent="0.2">
      <c r="B59" s="9"/>
    </row>
    <row r="60" spans="2:2" x14ac:dyDescent="0.2">
      <c r="B60" s="9"/>
    </row>
    <row r="61" spans="2:2" x14ac:dyDescent="0.2">
      <c r="B61" s="9"/>
    </row>
    <row r="62" spans="2:2" x14ac:dyDescent="0.2">
      <c r="B62" s="9"/>
    </row>
    <row r="63" spans="2:2" x14ac:dyDescent="0.2">
      <c r="B63" s="9"/>
    </row>
    <row r="64" spans="2:2" x14ac:dyDescent="0.2">
      <c r="B64" s="9"/>
    </row>
    <row r="65" spans="2:2" x14ac:dyDescent="0.2">
      <c r="B65" s="9"/>
    </row>
    <row r="66" spans="2:2" x14ac:dyDescent="0.2">
      <c r="B66" s="9"/>
    </row>
    <row r="67" spans="2:2" x14ac:dyDescent="0.2">
      <c r="B67" s="9"/>
    </row>
    <row r="68" spans="2:2" x14ac:dyDescent="0.2">
      <c r="B68" s="9"/>
    </row>
    <row r="69" spans="2:2" x14ac:dyDescent="0.2">
      <c r="B69" s="9"/>
    </row>
    <row r="70" spans="2:2" x14ac:dyDescent="0.2">
      <c r="B70" s="9"/>
    </row>
    <row r="71" spans="2:2" x14ac:dyDescent="0.2">
      <c r="B71" s="9"/>
    </row>
    <row r="72" spans="2:2" x14ac:dyDescent="0.2">
      <c r="B72" s="9"/>
    </row>
    <row r="73" spans="2:2" x14ac:dyDescent="0.2">
      <c r="B73" s="9"/>
    </row>
    <row r="74" spans="2:2" x14ac:dyDescent="0.2">
      <c r="B74" s="9"/>
    </row>
  </sheetData>
  <mergeCells count="27">
    <mergeCell ref="A17:Y17"/>
    <mergeCell ref="P3:Q3"/>
    <mergeCell ref="A2:C2"/>
    <mergeCell ref="D2:E2"/>
    <mergeCell ref="G2:I2"/>
    <mergeCell ref="J2:K2"/>
    <mergeCell ref="M2:O2"/>
    <mergeCell ref="P2:Q2"/>
    <mergeCell ref="A3:C3"/>
    <mergeCell ref="D3:E3"/>
    <mergeCell ref="G3:I3"/>
    <mergeCell ref="J3:K3"/>
    <mergeCell ref="M3:O3"/>
    <mergeCell ref="K7:V8"/>
    <mergeCell ref="A8:C8"/>
    <mergeCell ref="D8:E8"/>
    <mergeCell ref="A4:C4"/>
    <mergeCell ref="D4:E4"/>
    <mergeCell ref="G4:I4"/>
    <mergeCell ref="J4:K4"/>
    <mergeCell ref="M4:O4"/>
    <mergeCell ref="P4:Q4"/>
    <mergeCell ref="D5:E5"/>
    <mergeCell ref="A6:C6"/>
    <mergeCell ref="D6:E6"/>
    <mergeCell ref="A7:C7"/>
    <mergeCell ref="D7:E7"/>
  </mergeCells>
  <pageMargins left="0.7" right="0.7" top="0.75" bottom="0.75" header="0.3" footer="0.3"/>
  <pageSetup paperSize="5" scale="75" fitToHeight="0" orientation="landscape" r:id="rId1"/>
  <headerFooter alignWithMargins="0">
    <oddHeader>&amp;C&amp;"Arial,Bold"&amp;14 RFA 2026-103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4E5E07-926C-48FA-925C-768F94263D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702439-7BB5-4659-A118-34CD7B32C4F2}">
  <ds:schemaRefs>
    <ds:schemaRef ds:uri="http://schemas.microsoft.com/office/2006/metadata/properties"/>
    <ds:schemaRef ds:uri="http://schemas.microsoft.com/office/infopath/2007/PartnerControls"/>
    <ds:schemaRef ds:uri="http://schemas.microsoft.com/sharepoint/v3"/>
    <ds:schemaRef ds:uri="ee2a4f69-3a29-4b24-b170-d37fab3647f8"/>
    <ds:schemaRef ds:uri="31c33541-f0e7-4482-9c8a-fb53b33b075f"/>
  </ds:schemaRefs>
</ds:datastoreItem>
</file>

<file path=customXml/itemProps3.xml><?xml version="1.0" encoding="utf-8"?>
<ds:datastoreItem xmlns:ds="http://schemas.openxmlformats.org/officeDocument/2006/customXml" ds:itemID="{DE2D5003-0913-4E49-8073-B3FCF1CDEE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Recommendations</vt:lpstr>
      <vt:lpstr>Recommendations!Print_Area</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2026-03-19T18:17:32Z</cp:lastPrinted>
  <dcterms:created xsi:type="dcterms:W3CDTF">2026-03-03T20:39:30Z</dcterms:created>
  <dcterms:modified xsi:type="dcterms:W3CDTF">2026-03-19T18:18:11Z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