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salmonsen\OneDrive - Florida Housing Finance Corporation\Jeans SharePoint\all Ranking\2025 Spreadsheets\2025-216 Large-Scale\"/>
    </mc:Choice>
  </mc:AlternateContent>
  <xr:revisionPtr revIDLastSave="0" documentId="13_ncr:1_{24B518D1-10BA-4EAB-97B6-7D2E207623EF}" xr6:coauthVersionLast="47" xr6:coauthVersionMax="47" xr10:uidLastSave="{00000000-0000-0000-0000-000000000000}"/>
  <bookViews>
    <workbookView xWindow="25490" yWindow="-110" windowWidth="19420" windowHeight="10300" xr2:uid="{84FD6E12-2D48-41F3-922E-20E8CB261E45}"/>
  </bookViews>
  <sheets>
    <sheet name="All Applications" sheetId="1" r:id="rId1"/>
  </sheets>
  <definedNames>
    <definedName name="_xlnm.Print_Titles" localSheetId="0">'All Applications'!$A:$A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" i="1" l="1"/>
  <c r="M11" i="1"/>
  <c r="M10" i="1"/>
  <c r="M9" i="1"/>
  <c r="M8" i="1"/>
  <c r="M6" i="1"/>
  <c r="M5" i="1"/>
  <c r="M4" i="1"/>
  <c r="M3" i="1"/>
</calcChain>
</file>

<file path=xl/sharedStrings.xml><?xml version="1.0" encoding="utf-8"?>
<sst xmlns="http://schemas.openxmlformats.org/spreadsheetml/2006/main" count="133" uniqueCount="73">
  <si>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</si>
  <si>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</si>
  <si>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</si>
  <si>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</si>
  <si>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</si>
  <si>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</si>
  <si>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Dev Category</t>
  </si>
  <si>
    <t>Development Type</t>
  </si>
  <si>
    <t>Demo</t>
  </si>
  <si>
    <t>Units</t>
  </si>
  <si>
    <t>SAIL Request Amount</t>
  </si>
  <si>
    <t>ELI Funding Amount</t>
  </si>
  <si>
    <t>Total SAIL Request Amount (SAIL plus ELI)</t>
  </si>
  <si>
    <t>MMRB Request Amount</t>
  </si>
  <si>
    <t>Non Competitive HC Request Amount</t>
  </si>
  <si>
    <t>Eligible For Funding?</t>
  </si>
  <si>
    <t>Priority Level</t>
  </si>
  <si>
    <t>Corporation Funding PSAU</t>
  </si>
  <si>
    <t>Leveraging</t>
  </si>
  <si>
    <t>Florida Job Creation Preference</t>
  </si>
  <si>
    <t>Lottery Number</t>
  </si>
  <si>
    <t>Eligible Applications</t>
  </si>
  <si>
    <t>2025-373BS</t>
  </si>
  <si>
    <t>TUP Heights - Affordable New Construction</t>
  </si>
  <si>
    <t>Orange</t>
  </si>
  <si>
    <t>L</t>
  </si>
  <si>
    <t>Katessa G Archer</t>
  </si>
  <si>
    <t>Orlando Leased Housing Development XIV, LLC</t>
  </si>
  <si>
    <t>NC</t>
  </si>
  <si>
    <t>G</t>
  </si>
  <si>
    <t>F</t>
  </si>
  <si>
    <t>Y</t>
  </si>
  <si>
    <t>A</t>
  </si>
  <si>
    <t>2025-376BS</t>
  </si>
  <si>
    <t>Gallery at Wagner Creek</t>
  </si>
  <si>
    <t>Miami-Dade</t>
  </si>
  <si>
    <t>Alberto Milo, Jr.</t>
  </si>
  <si>
    <t>Gallery at Wagner Creek Developer, LLC</t>
  </si>
  <si>
    <t>HR</t>
  </si>
  <si>
    <t>B</t>
  </si>
  <si>
    <t>2025-377BS</t>
  </si>
  <si>
    <t>Culmer Station</t>
  </si>
  <si>
    <t>Kenneth Naylor</t>
  </si>
  <si>
    <t>APC Culmer Development II, LLC</t>
  </si>
  <si>
    <t>C</t>
  </si>
  <si>
    <t>2025-378BS</t>
  </si>
  <si>
    <t>Rainbow Village II</t>
  </si>
  <si>
    <t>Matthew A. Rieger</t>
  </si>
  <si>
    <t>RGC Phase II Developer, LLC</t>
  </si>
  <si>
    <t>Ineligible Applications</t>
  </si>
  <si>
    <t>2025-374BS</t>
  </si>
  <si>
    <t>City Terrace Phase 1</t>
  </si>
  <si>
    <t>Willie Logan</t>
  </si>
  <si>
    <t>Opa-locka Community Development Corporation, Inc. d/b/a Ten North Group</t>
  </si>
  <si>
    <t>N</t>
  </si>
  <si>
    <t>2025-375S</t>
  </si>
  <si>
    <t>Liberty Square Phase Five</t>
  </si>
  <si>
    <t>Liberty Square Phase Five Developer, LLC</t>
  </si>
  <si>
    <t>2025-379BS</t>
  </si>
  <si>
    <t>Claude Pepper II</t>
  </si>
  <si>
    <t>David Burstyn</t>
  </si>
  <si>
    <t>Redwood CP Developer II, LLC</t>
  </si>
  <si>
    <t>2025-380BS</t>
  </si>
  <si>
    <t>De Hostos True Norte</t>
  </si>
  <si>
    <t>Kristin M. Miller</t>
  </si>
  <si>
    <t>TRG Community Development, LLC; De Hostos Neighborhood Trust Developer, LLC</t>
  </si>
  <si>
    <t>2025-381BS</t>
  </si>
  <si>
    <t>RPV Parcel E</t>
  </si>
  <si>
    <t>Hillsborough</t>
  </si>
  <si>
    <t>Daniel Coakley</t>
  </si>
  <si>
    <t>RPV Parcel E Developer, LLC; RPV Parcel E Developer, LLC</t>
  </si>
  <si>
    <t>On June 13, 2025, the Board of Directors of Florida Housing Finance Corporation approved the Review Committee’s motion to adopt the scoring results above.</t>
  </si>
  <si>
    <t>Any unsuccessful Applicant may file a notice of protest and a formal written protest in accordance with Section 120.57(3), Fla. Stat., Rule Chapter 28-110, F.A.C., and Rule 67-60.009, F.A.C.  Failure to file a protest within the time prescribed in Section 120.57(3), Fla. Stat., shall constitute a waiver of proceedings under Chapter 120, Fla. Stat.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</si>
</sst>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8" x14ac:knownFonts="1">
    <font>
      <sz val="10"/>
      <name val="Arial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sz val="9"/>
      <name val="Calibri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6" fontId="4" fillId="0" borderId="0" xfId="0" applyNumberFormat="1" applyFont="1" applyAlignment="1">
      <alignment horizontal="left" wrapText="1"/>
    </xf>
    <xf numFmtId="8" fontId="4" fillId="0" borderId="0" xfId="0" applyNumberFormat="1" applyFont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6" fontId="4" fillId="0" borderId="1" xfId="0" applyNumberFormat="1" applyFont="1" applyBorder="1" applyAlignment="1">
      <alignment horizontal="left" vertical="center" wrapText="1"/>
    </xf>
    <xf numFmtId="8" fontId="4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center" vertical="center" textRotation="90" wrapText="1"/>
      <protection locked="0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textRotation="90"/>
    </xf>
    <xf numFmtId="0" fontId="4" fillId="0" borderId="0" xfId="2" applyNumberFormat="1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1" xfId="2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64" fontId="4" fillId="0" borderId="0" xfId="1" applyNumberFormat="1" applyFont="1" applyBorder="1" applyAlignment="1">
      <alignment horizontal="right" wrapText="1"/>
    </xf>
    <xf numFmtId="0" fontId="4" fillId="0" borderId="0" xfId="0" applyFont="1"/>
    <xf numFmtId="164" fontId="4" fillId="0" borderId="1" xfId="1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/>
    <xf numFmtId="0" fontId="6" fillId="0" borderId="0" xfId="0" applyFont="1" applyAlignment="1">
      <alignment horizontal="left" vertical="center" wrapText="1"/>
    </xf>
  </cellXfs>
  <cellStyles count="3">
    <cellStyle name="Comma 3" xfId="2" xr:uid="{5A3A6349-1766-4A47-84A1-29D4EF12E726}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DC98B-0F1B-443B-AD08-976BB6E9FB41}">
  <sheetPr>
    <pageSetUpPr fitToPage="1"/>
  </sheetPr>
  <dimension ref="A1:V17"/>
  <sheetViews>
    <sheetView showGridLines="0" tabSelected="1" zoomScale="130" zoomScaleNormal="130" workbookViewId="0">
      <pane xSplit="1" ySplit="1" topLeftCell="B2" activePane="bottomRight" state="frozen"/>
      <selection pane="topRight" activeCell="N13" sqref="N13"/>
      <selection pane="bottomLeft" activeCell="N13" sqref="N13"/>
      <selection pane="bottomRight" activeCell="B3" sqref="B3"/>
    </sheetView>
  </sheetViews>
  <sheetFormatPr defaultColWidth="9.1328125" defaultRowHeight="11.65" x14ac:dyDescent="0.35"/>
  <cols>
    <col min="1" max="1" width="9.86328125" style="18" customWidth="1"/>
    <col min="2" max="2" width="19.73046875" style="22" customWidth="1"/>
    <col min="3" max="3" width="13.3984375" style="18" customWidth="1"/>
    <col min="4" max="4" width="2.86328125" style="18" bestFit="1" customWidth="1"/>
    <col min="5" max="5" width="10.3984375" style="18" customWidth="1"/>
    <col min="6" max="6" width="25.59765625" style="18" customWidth="1"/>
    <col min="7" max="7" width="2.86328125" style="17" customWidth="1"/>
    <col min="8" max="8" width="5.1328125" style="17" customWidth="1"/>
    <col min="9" max="9" width="5.59765625" style="17" customWidth="1"/>
    <col min="10" max="10" width="4.3984375" style="17" customWidth="1"/>
    <col min="11" max="11" width="12" style="18" customWidth="1"/>
    <col min="12" max="12" width="9.1328125" style="18" customWidth="1"/>
    <col min="13" max="13" width="12.265625" style="18" customWidth="1"/>
    <col min="14" max="14" width="11.3984375" style="18" customWidth="1"/>
    <col min="15" max="15" width="9.3984375" style="18" customWidth="1"/>
    <col min="16" max="16" width="5.1328125" style="18" bestFit="1" customWidth="1"/>
    <col min="17" max="17" width="5.1328125" style="18" customWidth="1"/>
    <col min="18" max="18" width="10.73046875" style="18" customWidth="1"/>
    <col min="19" max="19" width="2.86328125" style="18" bestFit="1" customWidth="1"/>
    <col min="20" max="20" width="10.1328125" style="18" customWidth="1"/>
    <col min="21" max="21" width="2.86328125" style="18" bestFit="1" customWidth="1"/>
    <col min="22" max="22" width="6.1328125" style="18" bestFit="1" customWidth="1"/>
    <col min="23" max="16384" width="9.1328125" style="18"/>
  </cols>
  <sheetData>
    <row r="1" spans="1:22" s="12" customFormat="1" ht="71.099999999999994" customHeight="1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1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1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</row>
    <row r="2" spans="1:22" s="20" customFormat="1" ht="24" customHeight="1" x14ac:dyDescent="0.4">
      <c r="A2" s="1" t="s">
        <v>21</v>
      </c>
      <c r="B2" s="2"/>
      <c r="C2" s="2"/>
      <c r="D2" s="3"/>
      <c r="E2" s="2"/>
      <c r="F2" s="2"/>
      <c r="G2" s="3"/>
      <c r="H2" s="3"/>
      <c r="I2" s="3"/>
      <c r="J2" s="3"/>
      <c r="K2" s="4"/>
      <c r="L2" s="4"/>
      <c r="M2" s="19"/>
      <c r="N2" s="4"/>
      <c r="O2" s="4"/>
      <c r="P2" s="13"/>
      <c r="Q2" s="14"/>
      <c r="R2" s="5"/>
      <c r="S2" s="3"/>
      <c r="T2" s="14"/>
      <c r="U2" s="3"/>
    </row>
    <row r="3" spans="1:22" ht="23.25" x14ac:dyDescent="0.35">
      <c r="A3" s="6" t="s">
        <v>22</v>
      </c>
      <c r="B3" s="6" t="s">
        <v>23</v>
      </c>
      <c r="C3" s="6" t="s">
        <v>24</v>
      </c>
      <c r="D3" s="7" t="s">
        <v>25</v>
      </c>
      <c r="E3" s="6" t="s">
        <v>26</v>
      </c>
      <c r="F3" s="6" t="s">
        <v>27</v>
      </c>
      <c r="G3" s="7" t="s">
        <v>28</v>
      </c>
      <c r="H3" s="7" t="s">
        <v>29</v>
      </c>
      <c r="I3" s="7" t="s">
        <v>30</v>
      </c>
      <c r="J3" s="7">
        <v>528</v>
      </c>
      <c r="K3" s="8">
        <v>24000000</v>
      </c>
      <c r="L3" s="8">
        <v>1000000</v>
      </c>
      <c r="M3" s="21">
        <f>SUM(K3:L3)</f>
        <v>25000000</v>
      </c>
      <c r="N3" s="8">
        <v>122000000</v>
      </c>
      <c r="O3" s="8">
        <v>9686824</v>
      </c>
      <c r="P3" s="15" t="s">
        <v>31</v>
      </c>
      <c r="Q3" s="16">
        <v>1</v>
      </c>
      <c r="R3" s="9">
        <v>45409.09</v>
      </c>
      <c r="S3" s="7" t="s">
        <v>32</v>
      </c>
      <c r="T3" s="16" t="s">
        <v>31</v>
      </c>
      <c r="U3" s="7">
        <v>4</v>
      </c>
      <c r="V3" s="17"/>
    </row>
    <row r="4" spans="1:22" ht="23.25" x14ac:dyDescent="0.35">
      <c r="A4" s="6" t="s">
        <v>33</v>
      </c>
      <c r="B4" s="6" t="s">
        <v>34</v>
      </c>
      <c r="C4" s="6" t="s">
        <v>35</v>
      </c>
      <c r="D4" s="7" t="s">
        <v>25</v>
      </c>
      <c r="E4" s="6" t="s">
        <v>36</v>
      </c>
      <c r="F4" s="6" t="s">
        <v>37</v>
      </c>
      <c r="G4" s="7" t="s">
        <v>28</v>
      </c>
      <c r="H4" s="7" t="s">
        <v>38</v>
      </c>
      <c r="I4" s="7" t="s">
        <v>30</v>
      </c>
      <c r="J4" s="7">
        <v>460</v>
      </c>
      <c r="K4" s="8">
        <v>22000000</v>
      </c>
      <c r="L4" s="8">
        <v>0</v>
      </c>
      <c r="M4" s="21">
        <f>SUM(K4:L4)</f>
        <v>22000000</v>
      </c>
      <c r="N4" s="8">
        <v>122750000</v>
      </c>
      <c r="O4" s="8">
        <v>7280025</v>
      </c>
      <c r="P4" s="15" t="s">
        <v>31</v>
      </c>
      <c r="Q4" s="16">
        <v>1</v>
      </c>
      <c r="R4" s="9">
        <v>50208.52</v>
      </c>
      <c r="S4" s="7" t="s">
        <v>39</v>
      </c>
      <c r="T4" s="16" t="s">
        <v>31</v>
      </c>
      <c r="U4" s="7">
        <v>1</v>
      </c>
      <c r="V4" s="17"/>
    </row>
    <row r="5" spans="1:22" ht="23.25" x14ac:dyDescent="0.35">
      <c r="A5" s="6" t="s">
        <v>40</v>
      </c>
      <c r="B5" s="6" t="s">
        <v>41</v>
      </c>
      <c r="C5" s="6" t="s">
        <v>35</v>
      </c>
      <c r="D5" s="7" t="s">
        <v>25</v>
      </c>
      <c r="E5" s="6" t="s">
        <v>42</v>
      </c>
      <c r="F5" s="6" t="s">
        <v>43</v>
      </c>
      <c r="G5" s="7" t="s">
        <v>28</v>
      </c>
      <c r="H5" s="7" t="s">
        <v>38</v>
      </c>
      <c r="I5" s="7" t="s">
        <v>30</v>
      </c>
      <c r="J5" s="7">
        <v>300</v>
      </c>
      <c r="K5" s="8">
        <v>25000000</v>
      </c>
      <c r="L5" s="8">
        <v>0</v>
      </c>
      <c r="M5" s="21">
        <f>SUM(K5:L5)</f>
        <v>25000000</v>
      </c>
      <c r="N5" s="8">
        <v>67233000</v>
      </c>
      <c r="O5" s="8">
        <v>5808568</v>
      </c>
      <c r="P5" s="15" t="s">
        <v>31</v>
      </c>
      <c r="Q5" s="16">
        <v>1</v>
      </c>
      <c r="R5" s="9">
        <v>68802.8</v>
      </c>
      <c r="S5" s="7" t="s">
        <v>44</v>
      </c>
      <c r="T5" s="16" t="s">
        <v>31</v>
      </c>
      <c r="U5" s="7">
        <v>8</v>
      </c>
    </row>
    <row r="6" spans="1:22" ht="23.25" x14ac:dyDescent="0.35">
      <c r="A6" s="6" t="s">
        <v>45</v>
      </c>
      <c r="B6" s="6" t="s">
        <v>46</v>
      </c>
      <c r="C6" s="6" t="s">
        <v>35</v>
      </c>
      <c r="D6" s="7" t="s">
        <v>25</v>
      </c>
      <c r="E6" s="6" t="s">
        <v>47</v>
      </c>
      <c r="F6" s="6" t="s">
        <v>48</v>
      </c>
      <c r="G6" s="7" t="s">
        <v>28</v>
      </c>
      <c r="H6" s="7" t="s">
        <v>38</v>
      </c>
      <c r="I6" s="7" t="s">
        <v>30</v>
      </c>
      <c r="J6" s="7">
        <v>300</v>
      </c>
      <c r="K6" s="8">
        <v>25000000</v>
      </c>
      <c r="L6" s="8">
        <v>0</v>
      </c>
      <c r="M6" s="21">
        <f>SUM(K6:L6)</f>
        <v>25000000</v>
      </c>
      <c r="N6" s="8">
        <v>72000000</v>
      </c>
      <c r="O6" s="8">
        <v>6382623</v>
      </c>
      <c r="P6" s="15" t="s">
        <v>31</v>
      </c>
      <c r="Q6" s="16">
        <v>1</v>
      </c>
      <c r="R6" s="9">
        <v>68802.8</v>
      </c>
      <c r="S6" s="7" t="s">
        <v>44</v>
      </c>
      <c r="T6" s="16" t="s">
        <v>31</v>
      </c>
      <c r="U6" s="7">
        <v>3</v>
      </c>
    </row>
    <row r="7" spans="1:22" s="20" customFormat="1" ht="24" customHeight="1" x14ac:dyDescent="0.4">
      <c r="A7" s="1" t="s">
        <v>49</v>
      </c>
      <c r="B7" s="2"/>
      <c r="C7" s="2"/>
      <c r="D7" s="3"/>
      <c r="E7" s="2"/>
      <c r="F7" s="2"/>
      <c r="G7" s="3"/>
      <c r="H7" s="3"/>
      <c r="I7" s="3"/>
      <c r="J7" s="3"/>
      <c r="K7" s="4"/>
      <c r="L7" s="4"/>
      <c r="M7" s="19"/>
      <c r="N7" s="4"/>
      <c r="O7" s="4"/>
      <c r="P7" s="13"/>
      <c r="Q7" s="14"/>
      <c r="R7" s="5"/>
      <c r="S7" s="3"/>
      <c r="T7" s="14"/>
      <c r="U7" s="3"/>
    </row>
    <row r="8" spans="1:22" ht="24" customHeight="1" x14ac:dyDescent="0.35">
      <c r="A8" s="6" t="s">
        <v>50</v>
      </c>
      <c r="B8" s="6" t="s">
        <v>51</v>
      </c>
      <c r="C8" s="6" t="s">
        <v>35</v>
      </c>
      <c r="D8" s="7" t="s">
        <v>25</v>
      </c>
      <c r="E8" s="6" t="s">
        <v>52</v>
      </c>
      <c r="F8" s="6" t="s">
        <v>53</v>
      </c>
      <c r="G8" s="7" t="s">
        <v>28</v>
      </c>
      <c r="H8" s="7" t="s">
        <v>38</v>
      </c>
      <c r="I8" s="7" t="s">
        <v>30</v>
      </c>
      <c r="J8" s="7">
        <v>440</v>
      </c>
      <c r="K8" s="8">
        <v>19500000</v>
      </c>
      <c r="L8" s="8">
        <v>0</v>
      </c>
      <c r="M8" s="21">
        <f>SUM(K8:L8)</f>
        <v>19500000</v>
      </c>
      <c r="N8" s="8">
        <v>140000000</v>
      </c>
      <c r="O8" s="8">
        <v>9415586</v>
      </c>
      <c r="P8" s="15" t="s">
        <v>54</v>
      </c>
      <c r="Q8" s="16">
        <v>1</v>
      </c>
      <c r="R8" s="9">
        <v>39344.71</v>
      </c>
      <c r="S8" s="7" t="s">
        <v>32</v>
      </c>
      <c r="T8" s="16" t="s">
        <v>31</v>
      </c>
      <c r="U8" s="7">
        <v>9</v>
      </c>
      <c r="V8" s="17"/>
    </row>
    <row r="9" spans="1:22" ht="23.25" x14ac:dyDescent="0.35">
      <c r="A9" s="6" t="s">
        <v>55</v>
      </c>
      <c r="B9" s="6" t="s">
        <v>56</v>
      </c>
      <c r="C9" s="6" t="s">
        <v>35</v>
      </c>
      <c r="D9" s="7" t="s">
        <v>25</v>
      </c>
      <c r="E9" s="6" t="s">
        <v>36</v>
      </c>
      <c r="F9" s="6" t="s">
        <v>57</v>
      </c>
      <c r="G9" s="7" t="s">
        <v>28</v>
      </c>
      <c r="H9" s="7" t="s">
        <v>38</v>
      </c>
      <c r="I9" s="7" t="s">
        <v>30</v>
      </c>
      <c r="J9" s="7">
        <v>408</v>
      </c>
      <c r="K9" s="8">
        <v>3000000</v>
      </c>
      <c r="L9" s="8">
        <v>0</v>
      </c>
      <c r="M9" s="21">
        <f>SUM(K9:L9)</f>
        <v>3000000</v>
      </c>
      <c r="N9" s="6"/>
      <c r="O9" s="8">
        <v>7691097</v>
      </c>
      <c r="P9" s="15" t="s">
        <v>54</v>
      </c>
      <c r="Q9" s="16">
        <v>2</v>
      </c>
      <c r="R9" s="9">
        <v>6112.36</v>
      </c>
      <c r="S9" s="7" t="s">
        <v>32</v>
      </c>
      <c r="T9" s="16" t="s">
        <v>31</v>
      </c>
      <c r="U9" s="7">
        <v>2</v>
      </c>
      <c r="V9" s="17"/>
    </row>
    <row r="10" spans="1:22" ht="13.15" x14ac:dyDescent="0.35">
      <c r="A10" s="6" t="s">
        <v>58</v>
      </c>
      <c r="B10" s="6" t="s">
        <v>59</v>
      </c>
      <c r="C10" s="6" t="s">
        <v>35</v>
      </c>
      <c r="D10" s="7" t="s">
        <v>25</v>
      </c>
      <c r="E10" s="6" t="s">
        <v>60</v>
      </c>
      <c r="F10" s="6" t="s">
        <v>61</v>
      </c>
      <c r="G10" s="7" t="s">
        <v>28</v>
      </c>
      <c r="H10" s="7" t="s">
        <v>38</v>
      </c>
      <c r="I10" s="7" t="s">
        <v>30</v>
      </c>
      <c r="J10" s="7">
        <v>300</v>
      </c>
      <c r="K10" s="8">
        <v>23500000</v>
      </c>
      <c r="L10" s="8">
        <v>0</v>
      </c>
      <c r="M10" s="21">
        <f>SUM(K10:L10)</f>
        <v>23500000</v>
      </c>
      <c r="N10" s="8">
        <v>57000000</v>
      </c>
      <c r="O10" s="8">
        <v>3574144</v>
      </c>
      <c r="P10" s="15" t="s">
        <v>54</v>
      </c>
      <c r="Q10" s="16">
        <v>1</v>
      </c>
      <c r="R10" s="9">
        <v>62651</v>
      </c>
      <c r="S10" s="7" t="s">
        <v>39</v>
      </c>
      <c r="T10" s="16" t="s">
        <v>31</v>
      </c>
      <c r="U10" s="7">
        <v>7</v>
      </c>
    </row>
    <row r="11" spans="1:22" ht="34.9" x14ac:dyDescent="0.35">
      <c r="A11" s="6" t="s">
        <v>62</v>
      </c>
      <c r="B11" s="6" t="s">
        <v>63</v>
      </c>
      <c r="C11" s="6" t="s">
        <v>35</v>
      </c>
      <c r="D11" s="7" t="s">
        <v>25</v>
      </c>
      <c r="E11" s="6" t="s">
        <v>64</v>
      </c>
      <c r="F11" s="6" t="s">
        <v>65</v>
      </c>
      <c r="G11" s="7" t="s">
        <v>28</v>
      </c>
      <c r="H11" s="7" t="s">
        <v>38</v>
      </c>
      <c r="I11" s="7" t="s">
        <v>30</v>
      </c>
      <c r="J11" s="7">
        <v>366</v>
      </c>
      <c r="K11" s="8">
        <v>25000000</v>
      </c>
      <c r="L11" s="8">
        <v>0</v>
      </c>
      <c r="M11" s="21">
        <f>SUM(K11:L11)</f>
        <v>25000000</v>
      </c>
      <c r="N11" s="8">
        <v>102200000</v>
      </c>
      <c r="O11" s="8">
        <v>5165951</v>
      </c>
      <c r="P11" s="15" t="s">
        <v>54</v>
      </c>
      <c r="Q11" s="16">
        <v>1</v>
      </c>
      <c r="R11" s="9">
        <v>66650</v>
      </c>
      <c r="S11" s="7" t="s">
        <v>39</v>
      </c>
      <c r="T11" s="16" t="s">
        <v>31</v>
      </c>
      <c r="U11" s="7">
        <v>6</v>
      </c>
    </row>
    <row r="12" spans="1:22" ht="23.25" x14ac:dyDescent="0.35">
      <c r="A12" s="6" t="s">
        <v>66</v>
      </c>
      <c r="B12" s="6" t="s">
        <v>67</v>
      </c>
      <c r="C12" s="6" t="s">
        <v>68</v>
      </c>
      <c r="D12" s="7" t="s">
        <v>25</v>
      </c>
      <c r="E12" s="6" t="s">
        <v>69</v>
      </c>
      <c r="F12" s="6" t="s">
        <v>70</v>
      </c>
      <c r="G12" s="7" t="s">
        <v>28</v>
      </c>
      <c r="H12" s="7" t="s">
        <v>38</v>
      </c>
      <c r="I12" s="7" t="s">
        <v>30</v>
      </c>
      <c r="J12" s="7">
        <v>307</v>
      </c>
      <c r="K12" s="8">
        <v>16920000</v>
      </c>
      <c r="L12" s="8">
        <v>0</v>
      </c>
      <c r="M12" s="21">
        <f>SUM(K12:L12)</f>
        <v>16920000</v>
      </c>
      <c r="N12" s="8">
        <v>60000000</v>
      </c>
      <c r="O12" s="8">
        <v>4845339</v>
      </c>
      <c r="P12" s="15" t="s">
        <v>54</v>
      </c>
      <c r="Q12" s="16">
        <v>1</v>
      </c>
      <c r="R12" s="9">
        <v>45503.97</v>
      </c>
      <c r="S12" s="7" t="s">
        <v>32</v>
      </c>
      <c r="T12" s="16" t="s">
        <v>31</v>
      </c>
      <c r="U12" s="7">
        <v>5</v>
      </c>
    </row>
    <row r="14" spans="1:22" x14ac:dyDescent="0.35">
      <c r="A14" s="23" t="s">
        <v>71</v>
      </c>
    </row>
    <row r="15" spans="1:22" x14ac:dyDescent="0.35">
      <c r="A15" s="24"/>
    </row>
    <row r="16" spans="1:22" x14ac:dyDescent="0.35">
      <c r="A16" s="25" t="s">
        <v>72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x14ac:dyDescent="0.3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</sheetData>
  <mergeCells count="1">
    <mergeCell ref="A16:T17"/>
  </mergeCells>
  <pageMargins left="0.7" right="0.7" top="0.75" bottom="0.75" header="0.3" footer="0.3"/>
  <pageSetup paperSize="5" scale="70" fitToHeight="0" orientation="landscape" r:id="rId1"/>
  <headerFooter alignWithMargins="0">
    <oddHeader>&amp;C&amp;"Arial,Bold"&amp;14RFA 2025-216 - Board Approved Scoring Results&amp;RPage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428677194076af3fdf0648290120b117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114551f94e579d40ffc552563daeb05c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FF2DF01-6BC9-4FAA-8BB9-5E1338EEB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103448-FCD0-4A30-80B4-4493F3BD2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AD2F88-22DA-4475-9A2F-26BBD9A80FF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e2a4f69-3a29-4b24-b170-d37fab3647f8"/>
    <ds:schemaRef ds:uri="31c33541-f0e7-4482-9c8a-fb53b33b07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2025-05-16T18:04:04Z</cp:lastPrinted>
  <dcterms:created xsi:type="dcterms:W3CDTF">2025-05-16T18:00:45Z</dcterms:created>
  <dcterms:modified xsi:type="dcterms:W3CDTF">2025-06-13T20:33:50Z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  <property fmtid="{D5CDD505-2E9C-101B-9397-08002B2CF9AE}" pid="3" name="MediaServiceImageTags">
    <vt:lpwstr/>
  </property>
</Properties>
</file>