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13 Mixed-Use/"/>
    </mc:Choice>
  </mc:AlternateContent>
  <xr:revisionPtr revIDLastSave="9" documentId="8_{1B7A69C4-0B08-469B-B866-3619F4B8D119}" xr6:coauthVersionLast="47" xr6:coauthVersionMax="47" xr10:uidLastSave="{63E4BB97-AA1C-4517-B934-B4FF5605D62F}"/>
  <bookViews>
    <workbookView xWindow="28680" yWindow="-120" windowWidth="29040" windowHeight="15720" xr2:uid="{55C911DE-51B0-4A46-AE28-4CB79C68CEF4}"/>
  </bookViews>
  <sheets>
    <sheet name="Recommendations" sheetId="1" r:id="rId1"/>
  </sheets>
  <definedNames>
    <definedName name="_xlnm.Print_Titles" localSheetId="0">Recommendations!$A:$A,Recommendations!$10:$10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1" l="1"/>
  <c r="C3" i="1"/>
  <c r="C4" i="1" s="1"/>
</calcChain>
</file>

<file path=xl/sharedStrings.xml><?xml version="1.0" encoding="utf-8"?>
<sst xmlns="http://schemas.openxmlformats.org/spreadsheetml/2006/main" count="283" uniqueCount="116">
  <si>
    <t xml:space="preserve">Total Live Local SAIL Funding </t>
  </si>
  <si>
    <t xml:space="preserve">Total Live Local SAIL Allocated </t>
  </si>
  <si>
    <t>Total Live Local SAIL Remaining</t>
  </si>
  <si>
    <t>To ensure an appropriate amount of funding is available for future RFAs that will fund additional projects meeting the criteria outlined in s. 420.50871(1)(a)-(d), the Corporation will award a maximum of $62,000,000 in Live Local SAIL to Applications that do not qualify for any of the following:  the Public Lands Development Goal;  the Youth Aging Out of Foster Care Goal; or the Elderly Mixed-Use Development Goal.</t>
  </si>
  <si>
    <t>Total Live Local SAIL Funding allocated to Developments that do not qualify for these goals:</t>
  </si>
  <si>
    <t>Application Number</t>
  </si>
  <si>
    <t>Name of Development</t>
  </si>
  <si>
    <t>County</t>
  </si>
  <si>
    <t>County Size</t>
  </si>
  <si>
    <t>Authorized Principal Representative</t>
  </si>
  <si>
    <t>Name of Developer</t>
  </si>
  <si>
    <t>Development Type</t>
  </si>
  <si>
    <t>Demo</t>
  </si>
  <si>
    <t>Units</t>
  </si>
  <si>
    <t>Live Local SAIL Base Request Amount</t>
  </si>
  <si>
    <t>ELI Request Amount</t>
  </si>
  <si>
    <t>Total Live Local SAIL Request Amount (SAIL plus ELI)</t>
  </si>
  <si>
    <t>MMRB Request Amount</t>
  </si>
  <si>
    <t>4% HC Request Amount</t>
  </si>
  <si>
    <t>Eligible For Funding?</t>
  </si>
  <si>
    <t>Funding Test Met?</t>
  </si>
  <si>
    <t>County Award Tally</t>
  </si>
  <si>
    <t>Publicly Owned Lands Development Goal</t>
  </si>
  <si>
    <t>Youth Aging Out of Foster Care Goal</t>
  </si>
  <si>
    <t>Urban In-Fill Development</t>
  </si>
  <si>
    <t>Mixed-Use Development</t>
  </si>
  <si>
    <t>Elderly, Mixed-Use  Development</t>
  </si>
  <si>
    <t>Florida Keys Area Goal</t>
  </si>
  <si>
    <t>Permit Ready Goal</t>
  </si>
  <si>
    <t>Priority Level</t>
  </si>
  <si>
    <t>Total Points</t>
  </si>
  <si>
    <t>Tier Level</t>
  </si>
  <si>
    <t>Corporation Funding PSAU</t>
  </si>
  <si>
    <t>A/B/C Leveraging</t>
  </si>
  <si>
    <t>Proximity Funding Preference</t>
  </si>
  <si>
    <t>Florida Job Creation Preference</t>
  </si>
  <si>
    <t>Lottery Number</t>
  </si>
  <si>
    <t>Apply County Award Tally?</t>
  </si>
  <si>
    <t>Goal to fund one Family Development that qualifies for the Public Lands Development Goal</t>
  </si>
  <si>
    <t>2026-026S</t>
  </si>
  <si>
    <t>Claude Pepper II</t>
  </si>
  <si>
    <t>Miami-Dade</t>
  </si>
  <si>
    <t>L</t>
  </si>
  <si>
    <t>David Burstyn</t>
  </si>
  <si>
    <t>Redwood CP Developer II, LLC</t>
  </si>
  <si>
    <t>HR</t>
  </si>
  <si>
    <t>F</t>
  </si>
  <si>
    <t>Y</t>
  </si>
  <si>
    <t>N</t>
  </si>
  <si>
    <t>A</t>
  </si>
  <si>
    <t>Goal to fund one Family Development that qualifies for the Youth Aging Out of Foster Care Goal</t>
  </si>
  <si>
    <t>MET ABOVE</t>
  </si>
  <si>
    <t>Goal to fund at least one Family Development that qualifes for the Urban Infill Development Goal, if not met above</t>
  </si>
  <si>
    <t>Goal to fund one Application that qualifies for the Elderly, Mixed-Use Development Goal</t>
  </si>
  <si>
    <t>2026-021BS</t>
  </si>
  <si>
    <t>Pinnacle at Southland</t>
  </si>
  <si>
    <t>David O. Deutch</t>
  </si>
  <si>
    <t>Pinnacle Communities, LLC</t>
  </si>
  <si>
    <t>E, Non-ALF</t>
  </si>
  <si>
    <t/>
  </si>
  <si>
    <t>C</t>
  </si>
  <si>
    <t>Goal to fund one Priority 1 Family Development that qualifies for the Florida Keys Area Goal</t>
  </si>
  <si>
    <t>2026-018BS</t>
  </si>
  <si>
    <t>Lofts at Trumbo</t>
  </si>
  <si>
    <t>Monroe</t>
  </si>
  <si>
    <t>S</t>
  </si>
  <si>
    <t>James R. Hoover</t>
  </si>
  <si>
    <t>TVC Development, Inc.</t>
  </si>
  <si>
    <t>MR 4</t>
  </si>
  <si>
    <t>Goal to fund one Priority 1 Application that qualifies for the Permit Ready Development Goal</t>
  </si>
  <si>
    <t>2026-017BS</t>
  </si>
  <si>
    <t>Aura Living</t>
  </si>
  <si>
    <t>Jose J Figueroa</t>
  </si>
  <si>
    <t>Aura Developer, LLC</t>
  </si>
  <si>
    <t>Goal to fund at least one Family Application that qualifes for the Mixed-Use Development Goal, if not met above</t>
  </si>
  <si>
    <t>Remaining Funding</t>
  </si>
  <si>
    <t>2026-001S</t>
  </si>
  <si>
    <t>Hollywood Vista</t>
  </si>
  <si>
    <t>Broward</t>
  </si>
  <si>
    <t>Matthew A. Rieger</t>
  </si>
  <si>
    <t>HTG Vista Developer, LLC</t>
  </si>
  <si>
    <t>B</t>
  </si>
  <si>
    <t>2026-013S</t>
  </si>
  <si>
    <t>Skyway Flats</t>
  </si>
  <si>
    <t>Pinellas</t>
  </si>
  <si>
    <t>C. Hunter Nelson</t>
  </si>
  <si>
    <t>ECG Pinellas Developer, LLC</t>
  </si>
  <si>
    <t>MR 5/6</t>
  </si>
  <si>
    <t>2026-042S</t>
  </si>
  <si>
    <t>Orange on 14th Street</t>
  </si>
  <si>
    <t>Manatee</t>
  </si>
  <si>
    <t>M</t>
  </si>
  <si>
    <t>Brian K Swanton</t>
  </si>
  <si>
    <t>Gorman &amp; Company, LLC</t>
  </si>
  <si>
    <t>2026-033BS</t>
  </si>
  <si>
    <t>RPV Parcel C</t>
  </si>
  <si>
    <t>Hillsborough</t>
  </si>
  <si>
    <t>Daniel Coakley</t>
  </si>
  <si>
    <t>RPV Parcel C Developer, LLC</t>
  </si>
  <si>
    <t>2026-006S</t>
  </si>
  <si>
    <t>Ekos at Bayonet Point III</t>
  </si>
  <si>
    <t>Pasco</t>
  </si>
  <si>
    <t>Christopher L. Shear</t>
  </si>
  <si>
    <t>MHP Pasco III Developer, LLC</t>
  </si>
  <si>
    <t>2026-024BS</t>
  </si>
  <si>
    <t>GHA Build First Site</t>
  </si>
  <si>
    <t>Alachua</t>
  </si>
  <si>
    <t>Renee Sandell</t>
  </si>
  <si>
    <t xml:space="preserve">Paces Preservation Partners, LLC; GHA Development, LLC </t>
  </si>
  <si>
    <t>2026-002BS</t>
  </si>
  <si>
    <t>Twin Lakes Estates - Phase III</t>
  </si>
  <si>
    <t>Polk</t>
  </si>
  <si>
    <t>HTG Twin Lakes III Developer, LLC; Polk County Housing Developers, Inc.</t>
  </si>
  <si>
    <t>G</t>
  </si>
  <si>
    <t>On October 24, 2025, the Board of Directors of Florida Housing Finance Corporation approved the Review Committee’s motion and staff recommendation to select the above Applications for funding and invite the Applicants to enter credit underwriting.</t>
  </si>
  <si>
    <t>Any unsuccessful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</si>
</sst>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10" x14ac:knownFonts="1">
    <font>
      <sz val="10"/>
      <name val="Arial"/>
      <family val="2"/>
    </font>
    <font>
      <sz val="11"/>
      <color theme="1"/>
      <name val="Calibri"/>
      <family val="2"/>
      <scheme val="minor"/>
    </font>
    <font>
      <sz val="10"/>
      <name val="Arial"/>
      <family val="2"/>
    </font>
    <font>
      <b/>
      <sz val="10"/>
      <color theme="1"/>
      <name val="Calibri"/>
      <family val="2"/>
      <scheme val="minor"/>
    </font>
    <font>
      <i/>
      <sz val="10"/>
      <color theme="1"/>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sz val="9"/>
      <color theme="1"/>
      <name val="Calibri"/>
      <family val="2"/>
    </font>
    <font>
      <sz val="9"/>
      <name val="Calibri"/>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cellStyleXfs>
  <cellXfs count="59">
    <xf numFmtId="0" fontId="0" fillId="0" borderId="0" xfId="0"/>
    <xf numFmtId="0" fontId="3" fillId="0" borderId="0" xfId="0" applyFont="1" applyAlignment="1">
      <alignment horizontal="center" vertical="center"/>
    </xf>
    <xf numFmtId="44" fontId="3" fillId="0" borderId="0" xfId="2" applyFont="1" applyBorder="1" applyAlignment="1">
      <alignment vertical="center"/>
    </xf>
    <xf numFmtId="44" fontId="3" fillId="0" borderId="0" xfId="2" applyFont="1" applyBorder="1" applyAlignment="1">
      <alignment horizontal="center" vertical="center"/>
    </xf>
    <xf numFmtId="0" fontId="3" fillId="0" borderId="0" xfId="0" applyFont="1" applyAlignment="1">
      <alignment vertical="center"/>
    </xf>
    <xf numFmtId="164" fontId="3" fillId="0" borderId="3" xfId="1" applyNumberFormat="1" applyFont="1" applyBorder="1" applyAlignment="1">
      <alignment vertical="center"/>
    </xf>
    <xf numFmtId="0" fontId="3" fillId="0" borderId="0" xfId="0" applyFont="1" applyAlignment="1">
      <alignment vertical="center" wrapText="1"/>
    </xf>
    <xf numFmtId="0" fontId="4" fillId="0" borderId="0" xfId="0" applyFont="1" applyAlignment="1">
      <alignment vertical="center" wrapText="1"/>
    </xf>
    <xf numFmtId="0" fontId="3" fillId="0" borderId="3" xfId="0" applyFont="1" applyBorder="1" applyAlignment="1">
      <alignment vertical="center"/>
    </xf>
    <xf numFmtId="0" fontId="3"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center" vertical="center"/>
    </xf>
    <xf numFmtId="0" fontId="6" fillId="0" borderId="3" xfId="0" applyFont="1" applyBorder="1" applyAlignment="1" applyProtection="1">
      <alignment horizontal="center" vertical="center" textRotation="90" wrapText="1"/>
      <protection locked="0"/>
    </xf>
    <xf numFmtId="0" fontId="6" fillId="0" borderId="3" xfId="0" applyFont="1" applyBorder="1" applyAlignment="1">
      <alignment horizontal="center" vertical="center" textRotation="90" wrapText="1"/>
    </xf>
    <xf numFmtId="164" fontId="6" fillId="0" borderId="3" xfId="0" applyNumberFormat="1" applyFont="1" applyBorder="1" applyAlignment="1" applyProtection="1">
      <alignment horizontal="center" vertical="center" textRotation="90" wrapText="1"/>
      <protection locked="0"/>
    </xf>
    <xf numFmtId="0" fontId="6" fillId="0" borderId="3" xfId="0" applyFont="1" applyBorder="1" applyAlignment="1">
      <alignment horizontal="center" vertical="center" textRotation="90"/>
    </xf>
    <xf numFmtId="0" fontId="6" fillId="0" borderId="0" xfId="0" applyFont="1" applyAlignment="1">
      <alignment horizontal="center" vertical="center" textRotation="90"/>
    </xf>
    <xf numFmtId="0" fontId="7" fillId="0" borderId="0" xfId="0" applyFont="1" applyAlignment="1">
      <alignment horizontal="left" vertical="center" wrapText="1"/>
    </xf>
    <xf numFmtId="3" fontId="7" fillId="0" borderId="0" xfId="0" applyNumberFormat="1" applyFont="1" applyAlignment="1">
      <alignment horizontal="right" vertical="center" wrapText="1"/>
    </xf>
    <xf numFmtId="0" fontId="6" fillId="0" borderId="0" xfId="0" applyFont="1" applyAlignment="1">
      <alignment vertical="center"/>
    </xf>
    <xf numFmtId="0" fontId="8" fillId="0" borderId="3" xfId="0" applyFont="1" applyBorder="1" applyAlignment="1">
      <alignment horizontal="left" vertical="center" wrapText="1"/>
    </xf>
    <xf numFmtId="0" fontId="8" fillId="0" borderId="3" xfId="0" applyFont="1" applyBorder="1" applyAlignment="1">
      <alignment horizontal="center" vertical="center" wrapText="1"/>
    </xf>
    <xf numFmtId="0" fontId="7" fillId="0" borderId="3" xfId="0" applyFont="1" applyBorder="1" applyAlignment="1">
      <alignment horizontal="left" vertical="center" wrapText="1"/>
    </xf>
    <xf numFmtId="6" fontId="8" fillId="0" borderId="3" xfId="0" applyNumberFormat="1" applyFont="1" applyBorder="1" applyAlignment="1">
      <alignment horizontal="left" vertical="center" wrapText="1"/>
    </xf>
    <xf numFmtId="164" fontId="7" fillId="0" borderId="3" xfId="1" applyNumberFormat="1" applyFont="1" applyFill="1" applyBorder="1" applyAlignment="1">
      <alignment horizontal="right" vertical="center" wrapText="1"/>
    </xf>
    <xf numFmtId="0" fontId="7" fillId="0" borderId="3" xfId="0" applyFont="1" applyBorder="1" applyAlignment="1">
      <alignment horizontal="center" vertical="center"/>
    </xf>
    <xf numFmtId="0" fontId="7" fillId="0" borderId="3" xfId="3" applyNumberFormat="1" applyFont="1" applyFill="1" applyBorder="1" applyAlignment="1">
      <alignment horizontal="center" vertical="center"/>
    </xf>
    <xf numFmtId="8" fontId="8" fillId="0" borderId="3" xfId="0" applyNumberFormat="1" applyFont="1" applyBorder="1" applyAlignment="1">
      <alignment horizontal="left" vertical="center" wrapText="1"/>
    </xf>
    <xf numFmtId="8" fontId="8" fillId="0" borderId="3" xfId="0" applyNumberFormat="1" applyFont="1" applyBorder="1" applyAlignment="1">
      <alignment horizontal="center" vertical="center" wrapText="1"/>
    </xf>
    <xf numFmtId="0" fontId="7" fillId="0" borderId="3" xfId="1" applyNumberFormat="1" applyFont="1" applyFill="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vertical="center"/>
    </xf>
    <xf numFmtId="164" fontId="7" fillId="0" borderId="0" xfId="0" applyNumberFormat="1" applyFont="1" applyAlignment="1">
      <alignment horizontal="left" vertical="center" wrapText="1"/>
    </xf>
    <xf numFmtId="164" fontId="7" fillId="0" borderId="0" xfId="1" applyNumberFormat="1" applyFont="1" applyBorder="1" applyAlignment="1">
      <alignment horizontal="right" vertical="center" wrapText="1"/>
    </xf>
    <xf numFmtId="164" fontId="7" fillId="0" borderId="0" xfId="1" applyNumberFormat="1" applyFont="1" applyBorder="1" applyAlignment="1">
      <alignment vertical="center"/>
    </xf>
    <xf numFmtId="0" fontId="7" fillId="0" borderId="0" xfId="0" applyFont="1" applyAlignment="1">
      <alignment horizontal="center" vertical="center"/>
    </xf>
    <xf numFmtId="0" fontId="7" fillId="0" borderId="0" xfId="3" applyNumberFormat="1" applyFont="1" applyBorder="1" applyAlignment="1">
      <alignment horizontal="center" vertical="center"/>
    </xf>
    <xf numFmtId="43" fontId="7" fillId="0" borderId="0" xfId="1" applyFont="1" applyBorder="1" applyAlignment="1">
      <alignment horizontal="center" vertical="center"/>
    </xf>
    <xf numFmtId="43" fontId="7" fillId="0" borderId="0" xfId="1" applyFont="1" applyBorder="1" applyAlignment="1">
      <alignment vertical="center"/>
    </xf>
    <xf numFmtId="0" fontId="7" fillId="0" borderId="0" xfId="1" applyNumberFormat="1" applyFont="1" applyBorder="1" applyAlignment="1">
      <alignment horizontal="center" vertical="center"/>
    </xf>
    <xf numFmtId="6" fontId="7" fillId="0" borderId="0" xfId="0" applyNumberFormat="1" applyFont="1" applyAlignment="1">
      <alignment horizontal="left" vertical="center" wrapText="1"/>
    </xf>
    <xf numFmtId="164" fontId="7" fillId="0" borderId="0" xfId="1" applyNumberFormat="1" applyFont="1" applyFill="1" applyBorder="1" applyAlignment="1">
      <alignment horizontal="right" vertical="center" wrapText="1"/>
    </xf>
    <xf numFmtId="0" fontId="7" fillId="0" borderId="0" xfId="3" applyNumberFormat="1" applyFont="1" applyFill="1" applyBorder="1" applyAlignment="1">
      <alignment horizontal="center" vertical="center"/>
    </xf>
    <xf numFmtId="44" fontId="7" fillId="0" borderId="0" xfId="0" applyNumberFormat="1" applyFont="1" applyAlignment="1">
      <alignment horizontal="left" vertical="center" wrapText="1"/>
    </xf>
    <xf numFmtId="0" fontId="7" fillId="0" borderId="0" xfId="1" applyNumberFormat="1" applyFont="1" applyFill="1" applyBorder="1" applyAlignment="1">
      <alignment horizontal="center" vertical="center"/>
    </xf>
    <xf numFmtId="43" fontId="7" fillId="0" borderId="0" xfId="1" applyFont="1" applyBorder="1" applyAlignment="1" applyProtection="1">
      <alignment horizontal="center" vertical="center" wrapText="1"/>
      <protection locked="0"/>
    </xf>
    <xf numFmtId="43" fontId="7" fillId="0" borderId="0" xfId="1" applyFont="1" applyBorder="1" applyAlignment="1">
      <alignment horizontal="left" vertical="center" wrapText="1"/>
    </xf>
    <xf numFmtId="0" fontId="7" fillId="0" borderId="0" xfId="1" applyNumberFormat="1"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5" fillId="0" borderId="0" xfId="0" applyFont="1" applyAlignment="1">
      <alignmen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164" fontId="3" fillId="0" borderId="0" xfId="1" applyNumberFormat="1" applyFont="1" applyBorder="1" applyAlignment="1">
      <alignment horizontal="center" vertical="center"/>
    </xf>
    <xf numFmtId="0" fontId="4" fillId="0" borderId="0" xfId="0" applyFont="1" applyAlignment="1">
      <alignment horizontal="left" vertical="center" wrapText="1"/>
    </xf>
    <xf numFmtId="0" fontId="3" fillId="0" borderId="3" xfId="0" applyFont="1" applyBorder="1" applyAlignment="1">
      <alignment horizontal="left" vertical="center"/>
    </xf>
    <xf numFmtId="44" fontId="3" fillId="0" borderId="3" xfId="2" applyFont="1" applyBorder="1" applyAlignment="1">
      <alignment horizontal="center" vertical="center"/>
    </xf>
    <xf numFmtId="0" fontId="3" fillId="0" borderId="0" xfId="0" applyFont="1" applyAlignment="1">
      <alignment horizontal="center" vertical="center"/>
    </xf>
    <xf numFmtId="0" fontId="9" fillId="0" borderId="0" xfId="0" applyFont="1" applyAlignment="1">
      <alignment horizontal="left" vertical="center" wrapText="1"/>
    </xf>
  </cellXfs>
  <cellStyles count="4">
    <cellStyle name="Comma" xfId="1" builtinId="3"/>
    <cellStyle name="Comma 3" xfId="3" xr:uid="{B0E53B74-3FB3-4757-A638-FD8C580E3C0A}"/>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63F63-5E0C-4366-9EBC-D4906B5D24AE}">
  <sheetPr>
    <pageSetUpPr fitToPage="1"/>
  </sheetPr>
  <dimension ref="A1:AG83"/>
  <sheetViews>
    <sheetView showGridLines="0" tabSelected="1" zoomScale="130" zoomScaleNormal="130" workbookViewId="0">
      <pane ySplit="10" topLeftCell="A11" activePane="bottomLeft" state="frozen"/>
      <selection pane="bottomLeft" activeCell="B13" sqref="B13"/>
    </sheetView>
  </sheetViews>
  <sheetFormatPr defaultColWidth="9.140625" defaultRowHeight="12.75" x14ac:dyDescent="0.2"/>
  <cols>
    <col min="1" max="1" width="12.85546875" style="10" customWidth="1"/>
    <col min="2" max="2" width="21.85546875" style="49" customWidth="1"/>
    <col min="3" max="3" width="12" style="10" bestFit="1" customWidth="1"/>
    <col min="4" max="4" width="3" style="11" bestFit="1" customWidth="1"/>
    <col min="5" max="5" width="12.85546875" style="11" customWidth="1"/>
    <col min="6" max="6" width="16.42578125" style="11" customWidth="1"/>
    <col min="7" max="7" width="4.42578125" style="10" hidden="1" customWidth="1"/>
    <col min="8" max="8" width="5.28515625" style="10" customWidth="1"/>
    <col min="9" max="9" width="5.28515625" style="11" customWidth="1"/>
    <col min="10" max="10" width="9.5703125" style="10" hidden="1" customWidth="1"/>
    <col min="11" max="11" width="9.85546875" style="11" hidden="1" customWidth="1"/>
    <col min="12" max="12" width="11.42578125" style="11" customWidth="1"/>
    <col min="13" max="13" width="12.140625" style="10" hidden="1" customWidth="1"/>
    <col min="14" max="14" width="5.140625" style="10" hidden="1" customWidth="1"/>
    <col min="15" max="15" width="5.42578125" style="10" hidden="1" customWidth="1"/>
    <col min="16" max="17" width="5" style="10" hidden="1" customWidth="1"/>
    <col min="18" max="18" width="10" style="10" bestFit="1" customWidth="1"/>
    <col min="19" max="19" width="7.7109375" style="10" bestFit="1" customWidth="1"/>
    <col min="20" max="21" width="5.42578125" style="10" bestFit="1" customWidth="1"/>
    <col min="22" max="22" width="7.7109375" style="10" bestFit="1" customWidth="1"/>
    <col min="23" max="23" width="5.42578125" style="10" bestFit="1" customWidth="1"/>
    <col min="24" max="24" width="5.42578125" style="10" customWidth="1"/>
    <col min="25" max="25" width="3.140625" style="10" bestFit="1" customWidth="1"/>
    <col min="26" max="26" width="3.140625" style="10" customWidth="1"/>
    <col min="27" max="27" width="3.140625" style="10" bestFit="1" customWidth="1"/>
    <col min="28" max="28" width="5.42578125" style="10" hidden="1" customWidth="1"/>
    <col min="29" max="29" width="5.42578125" style="10" bestFit="1" customWidth="1"/>
    <col min="30" max="31" width="7.7109375" style="10" bestFit="1" customWidth="1"/>
    <col min="32" max="32" width="3.140625" style="10" bestFit="1" customWidth="1"/>
    <col min="33" max="33" width="3.140625" style="10" hidden="1" customWidth="1"/>
    <col min="34" max="16384" width="9.140625" style="10"/>
  </cols>
  <sheetData>
    <row r="1" spans="1:33" s="4" customFormat="1" x14ac:dyDescent="0.2">
      <c r="A1" s="57"/>
      <c r="B1" s="57"/>
      <c r="C1" s="57"/>
      <c r="D1" s="57"/>
      <c r="E1" s="1"/>
      <c r="F1" s="1"/>
      <c r="G1" s="1"/>
      <c r="H1" s="2"/>
      <c r="I1" s="3"/>
      <c r="K1" s="1"/>
      <c r="L1" s="1"/>
    </row>
    <row r="2" spans="1:33" s="4" customFormat="1" ht="12.95" customHeight="1" x14ac:dyDescent="0.2">
      <c r="A2" s="50" t="s">
        <v>0</v>
      </c>
      <c r="B2" s="51"/>
      <c r="C2" s="5">
        <v>100000000</v>
      </c>
      <c r="D2" s="1"/>
      <c r="E2" s="1"/>
      <c r="F2" s="52"/>
      <c r="G2" s="52"/>
      <c r="H2" s="52"/>
      <c r="I2" s="53"/>
      <c r="J2" s="53"/>
      <c r="K2" s="53"/>
      <c r="L2" s="53"/>
      <c r="M2" s="6"/>
      <c r="N2" s="6"/>
      <c r="O2" s="6"/>
      <c r="P2" s="6"/>
      <c r="Q2" s="6"/>
      <c r="R2" s="6"/>
      <c r="S2" s="6"/>
      <c r="T2" s="6"/>
      <c r="U2" s="6"/>
      <c r="V2" s="6"/>
      <c r="W2" s="6"/>
      <c r="X2" s="6"/>
      <c r="Y2" s="6"/>
      <c r="Z2" s="6"/>
      <c r="AA2" s="6"/>
      <c r="AB2" s="6"/>
      <c r="AC2" s="6"/>
      <c r="AD2" s="6"/>
      <c r="AE2" s="6"/>
      <c r="AF2" s="6"/>
    </row>
    <row r="3" spans="1:33" s="4" customFormat="1" ht="12.95" customHeight="1" x14ac:dyDescent="0.2">
      <c r="A3" s="50" t="s">
        <v>1</v>
      </c>
      <c r="B3" s="51"/>
      <c r="C3" s="5">
        <f>SUM(L12:L49)</f>
        <v>99936777</v>
      </c>
      <c r="F3" s="52"/>
      <c r="G3" s="52"/>
      <c r="H3" s="52"/>
      <c r="I3" s="53"/>
      <c r="J3" s="53"/>
      <c r="K3" s="53"/>
      <c r="L3" s="53"/>
      <c r="M3" s="6"/>
      <c r="N3" s="6"/>
      <c r="O3" s="6"/>
      <c r="P3" s="6"/>
      <c r="Q3" s="6"/>
      <c r="R3" s="6"/>
      <c r="S3" s="6"/>
      <c r="T3" s="6"/>
      <c r="U3" s="6"/>
      <c r="V3" s="6"/>
      <c r="W3" s="6"/>
      <c r="X3" s="6"/>
      <c r="Y3" s="6"/>
      <c r="Z3" s="6"/>
      <c r="AA3" s="6"/>
      <c r="AB3" s="6"/>
      <c r="AC3" s="6"/>
      <c r="AD3" s="6"/>
      <c r="AE3" s="6"/>
      <c r="AF3" s="6"/>
    </row>
    <row r="4" spans="1:33" s="4" customFormat="1" ht="12.95" customHeight="1" x14ac:dyDescent="0.2">
      <c r="A4" s="50" t="s">
        <v>2</v>
      </c>
      <c r="B4" s="51"/>
      <c r="C4" s="5">
        <f>C2-C3</f>
        <v>63223</v>
      </c>
      <c r="F4" s="52"/>
      <c r="G4" s="52"/>
      <c r="H4" s="52"/>
      <c r="I4" s="53"/>
      <c r="J4" s="53"/>
      <c r="K4" s="53"/>
      <c r="L4" s="53"/>
      <c r="M4" s="6"/>
      <c r="N4" s="6"/>
      <c r="O4" s="6"/>
      <c r="P4" s="6"/>
      <c r="Q4" s="6"/>
      <c r="R4" s="6"/>
      <c r="S4" s="6"/>
      <c r="T4" s="6"/>
      <c r="U4" s="6"/>
      <c r="V4" s="6"/>
      <c r="W4" s="6"/>
      <c r="X4" s="6"/>
      <c r="Y4" s="6"/>
      <c r="Z4" s="6"/>
      <c r="AA4" s="6"/>
      <c r="AB4" s="6"/>
      <c r="AC4" s="6"/>
      <c r="AD4" s="6"/>
      <c r="AE4" s="6"/>
      <c r="AF4" s="6"/>
    </row>
    <row r="5" spans="1:33" s="4" customFormat="1" ht="12.95" customHeight="1" x14ac:dyDescent="0.2">
      <c r="A5" s="54" t="s">
        <v>3</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6"/>
      <c r="AF5" s="6"/>
    </row>
    <row r="6" spans="1:33" s="4" customFormat="1" ht="12.95" customHeight="1" x14ac:dyDescent="0.2">
      <c r="A6" s="54"/>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7"/>
      <c r="AF6" s="7"/>
    </row>
    <row r="7" spans="1:33" s="4" customFormat="1" ht="12.95" customHeight="1" x14ac:dyDescent="0.2">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row>
    <row r="8" spans="1:33" s="4" customFormat="1" x14ac:dyDescent="0.2">
      <c r="A8" s="55" t="s">
        <v>4</v>
      </c>
      <c r="B8" s="55"/>
      <c r="C8" s="55"/>
      <c r="D8" s="55"/>
      <c r="E8" s="55"/>
      <c r="F8" s="55"/>
      <c r="G8" s="8"/>
      <c r="H8" s="56">
        <f>SUMIFS(L13:L52,R13:R52,"N",S13:S52,"N",V13:V52,"N",H13:H52,"F")</f>
        <v>18788777</v>
      </c>
      <c r="I8" s="56"/>
      <c r="J8" s="56"/>
      <c r="K8" s="56"/>
      <c r="L8" s="56"/>
      <c r="P8" s="9"/>
      <c r="Q8" s="9"/>
      <c r="R8" s="9"/>
      <c r="Y8" s="9"/>
      <c r="Z8" s="9"/>
      <c r="AA8" s="9"/>
    </row>
    <row r="9" spans="1:33" x14ac:dyDescent="0.2">
      <c r="B9" s="10"/>
      <c r="D9" s="10"/>
      <c r="E9" s="10"/>
      <c r="F9" s="10"/>
      <c r="K9" s="10"/>
      <c r="L9" s="10"/>
    </row>
    <row r="10" spans="1:33" s="16" customFormat="1" ht="71.099999999999994" customHeight="1" x14ac:dyDescent="0.2">
      <c r="A10" s="12" t="s">
        <v>5</v>
      </c>
      <c r="B10" s="12" t="s">
        <v>6</v>
      </c>
      <c r="C10" s="12" t="s">
        <v>7</v>
      </c>
      <c r="D10" s="12" t="s">
        <v>8</v>
      </c>
      <c r="E10" s="12" t="s">
        <v>9</v>
      </c>
      <c r="F10" s="12" t="s">
        <v>10</v>
      </c>
      <c r="G10" s="12" t="s">
        <v>11</v>
      </c>
      <c r="H10" s="12" t="s">
        <v>12</v>
      </c>
      <c r="I10" s="13" t="s">
        <v>13</v>
      </c>
      <c r="J10" s="14" t="s">
        <v>14</v>
      </c>
      <c r="K10" s="14" t="s">
        <v>15</v>
      </c>
      <c r="L10" s="12" t="s">
        <v>16</v>
      </c>
      <c r="M10" s="12" t="s">
        <v>17</v>
      </c>
      <c r="N10" s="13" t="s">
        <v>18</v>
      </c>
      <c r="O10" s="12" t="s">
        <v>19</v>
      </c>
      <c r="P10" s="12" t="s">
        <v>20</v>
      </c>
      <c r="Q10" s="12" t="s">
        <v>21</v>
      </c>
      <c r="R10" s="12" t="s">
        <v>22</v>
      </c>
      <c r="S10" s="12" t="s">
        <v>23</v>
      </c>
      <c r="T10" s="12" t="s">
        <v>24</v>
      </c>
      <c r="U10" s="12" t="s">
        <v>25</v>
      </c>
      <c r="V10" s="12" t="s">
        <v>26</v>
      </c>
      <c r="W10" s="12" t="s">
        <v>27</v>
      </c>
      <c r="X10" s="12" t="s">
        <v>28</v>
      </c>
      <c r="Y10" s="12" t="s">
        <v>29</v>
      </c>
      <c r="Z10" s="12" t="s">
        <v>30</v>
      </c>
      <c r="AA10" s="12" t="s">
        <v>31</v>
      </c>
      <c r="AB10" s="12" t="s">
        <v>32</v>
      </c>
      <c r="AC10" s="12" t="s">
        <v>33</v>
      </c>
      <c r="AD10" s="12" t="s">
        <v>34</v>
      </c>
      <c r="AE10" s="12" t="s">
        <v>35</v>
      </c>
      <c r="AF10" s="12" t="s">
        <v>36</v>
      </c>
      <c r="AG10" s="15" t="s">
        <v>37</v>
      </c>
    </row>
    <row r="11" spans="1:33" ht="6" customHeight="1" x14ac:dyDescent="0.2">
      <c r="A11" s="17"/>
      <c r="B11" s="17"/>
      <c r="C11" s="17"/>
      <c r="D11" s="10"/>
      <c r="E11" s="10"/>
      <c r="F11" s="10"/>
      <c r="K11" s="18"/>
      <c r="L11" s="18"/>
      <c r="M11" s="18"/>
    </row>
    <row r="12" spans="1:33" x14ac:dyDescent="0.2">
      <c r="A12" s="19" t="s">
        <v>38</v>
      </c>
      <c r="B12" s="10"/>
      <c r="D12" s="10"/>
      <c r="E12" s="10"/>
      <c r="F12" s="10"/>
      <c r="K12" s="10"/>
      <c r="L12" s="10"/>
    </row>
    <row r="13" spans="1:33" ht="24" x14ac:dyDescent="0.2">
      <c r="A13" s="20" t="s">
        <v>39</v>
      </c>
      <c r="B13" s="20" t="s">
        <v>40</v>
      </c>
      <c r="C13" s="20" t="s">
        <v>41</v>
      </c>
      <c r="D13" s="21" t="s">
        <v>42</v>
      </c>
      <c r="E13" s="20" t="s">
        <v>43</v>
      </c>
      <c r="F13" s="20" t="s">
        <v>44</v>
      </c>
      <c r="G13" s="22" t="s">
        <v>45</v>
      </c>
      <c r="H13" s="21" t="s">
        <v>46</v>
      </c>
      <c r="I13" s="21">
        <v>255</v>
      </c>
      <c r="J13" s="23">
        <v>12000000</v>
      </c>
      <c r="K13" s="23">
        <v>0</v>
      </c>
      <c r="L13" s="24">
        <v>12000000</v>
      </c>
      <c r="M13" s="20"/>
      <c r="N13" s="23">
        <v>3123545</v>
      </c>
      <c r="O13" s="25" t="s">
        <v>47</v>
      </c>
      <c r="P13" s="26" t="s">
        <v>47</v>
      </c>
      <c r="Q13" s="26">
        <v>1</v>
      </c>
      <c r="R13" s="25" t="s">
        <v>47</v>
      </c>
      <c r="S13" s="25" t="s">
        <v>47</v>
      </c>
      <c r="T13" s="25" t="s">
        <v>47</v>
      </c>
      <c r="U13" s="25" t="s">
        <v>48</v>
      </c>
      <c r="V13" s="25" t="s">
        <v>48</v>
      </c>
      <c r="W13" s="25" t="s">
        <v>48</v>
      </c>
      <c r="X13" s="25" t="s">
        <v>48</v>
      </c>
      <c r="Y13" s="26">
        <v>1</v>
      </c>
      <c r="Z13" s="25">
        <v>10</v>
      </c>
      <c r="AA13" s="26">
        <v>1</v>
      </c>
      <c r="AB13" s="27">
        <v>37637.65</v>
      </c>
      <c r="AC13" s="28" t="s">
        <v>49</v>
      </c>
      <c r="AD13" s="29" t="s">
        <v>47</v>
      </c>
      <c r="AE13" s="25" t="s">
        <v>47</v>
      </c>
      <c r="AF13" s="21">
        <v>10</v>
      </c>
      <c r="AG13" s="25" t="s">
        <v>47</v>
      </c>
    </row>
    <row r="14" spans="1:33" x14ac:dyDescent="0.2">
      <c r="A14" s="17"/>
      <c r="B14" s="17"/>
      <c r="C14" s="17"/>
      <c r="D14" s="30"/>
      <c r="E14" s="30"/>
      <c r="F14" s="31"/>
      <c r="G14" s="30"/>
      <c r="H14" s="30"/>
      <c r="I14" s="30"/>
      <c r="J14" s="30"/>
      <c r="K14" s="32"/>
      <c r="L14" s="32"/>
      <c r="M14" s="33"/>
      <c r="N14" s="34"/>
      <c r="O14" s="34"/>
      <c r="P14" s="35"/>
      <c r="Q14" s="36"/>
      <c r="R14" s="35"/>
      <c r="S14" s="35"/>
      <c r="T14" s="37"/>
      <c r="U14" s="35"/>
      <c r="V14" s="38"/>
      <c r="W14" s="35"/>
      <c r="X14" s="35"/>
      <c r="Y14" s="36"/>
      <c r="Z14" s="36"/>
      <c r="AA14" s="36"/>
      <c r="AB14" s="39"/>
      <c r="AC14" s="35"/>
      <c r="AD14" s="30"/>
      <c r="AE14" s="35"/>
    </row>
    <row r="15" spans="1:33" x14ac:dyDescent="0.2">
      <c r="A15" s="19" t="s">
        <v>50</v>
      </c>
      <c r="B15" s="17"/>
      <c r="C15" s="17"/>
      <c r="D15" s="30"/>
      <c r="E15" s="30"/>
      <c r="F15" s="31"/>
      <c r="G15" s="30"/>
      <c r="H15" s="30"/>
      <c r="I15" s="30"/>
      <c r="J15" s="30"/>
      <c r="K15" s="32"/>
      <c r="L15" s="32"/>
      <c r="M15" s="33"/>
      <c r="N15" s="34"/>
      <c r="O15" s="34"/>
      <c r="P15" s="35"/>
      <c r="Q15" s="36"/>
      <c r="R15" s="35"/>
      <c r="S15" s="35"/>
      <c r="T15" s="37"/>
      <c r="U15" s="35"/>
      <c r="V15" s="38"/>
      <c r="W15" s="35"/>
      <c r="X15" s="35"/>
      <c r="Y15" s="36"/>
      <c r="Z15" s="36"/>
      <c r="AA15" s="36"/>
      <c r="AB15" s="39"/>
      <c r="AC15" s="35"/>
      <c r="AD15" s="30"/>
      <c r="AE15" s="35"/>
    </row>
    <row r="16" spans="1:33" x14ac:dyDescent="0.2">
      <c r="A16" s="17" t="s">
        <v>51</v>
      </c>
      <c r="B16" s="17"/>
      <c r="C16" s="17"/>
      <c r="D16" s="30"/>
      <c r="E16" s="17"/>
      <c r="F16" s="17"/>
      <c r="G16" s="17"/>
      <c r="H16" s="17"/>
      <c r="I16" s="17"/>
      <c r="J16" s="40"/>
      <c r="K16" s="40"/>
      <c r="L16" s="41"/>
      <c r="M16" s="40"/>
      <c r="N16" s="40"/>
      <c r="O16" s="35"/>
      <c r="P16" s="42"/>
      <c r="Q16" s="42"/>
      <c r="R16" s="35"/>
      <c r="S16" s="35"/>
      <c r="T16" s="35"/>
      <c r="U16" s="35"/>
      <c r="V16" s="35"/>
      <c r="W16" s="35"/>
      <c r="X16" s="35"/>
      <c r="Y16" s="42"/>
      <c r="Z16" s="35"/>
      <c r="AA16" s="42"/>
      <c r="AB16" s="43"/>
      <c r="AC16" s="30"/>
      <c r="AD16" s="44"/>
      <c r="AE16" s="35"/>
      <c r="AF16" s="35"/>
      <c r="AG16" s="35"/>
    </row>
    <row r="17" spans="1:33" s="31" customFormat="1" ht="12" x14ac:dyDescent="0.2">
      <c r="A17" s="19"/>
      <c r="I17" s="35"/>
    </row>
    <row r="18" spans="1:33" x14ac:dyDescent="0.2">
      <c r="A18" s="19" t="s">
        <v>52</v>
      </c>
      <c r="B18" s="17"/>
      <c r="C18" s="17"/>
      <c r="D18" s="30"/>
      <c r="E18" s="30"/>
      <c r="F18" s="31"/>
      <c r="G18" s="30"/>
      <c r="H18" s="30"/>
      <c r="I18" s="30"/>
      <c r="J18" s="30"/>
      <c r="K18" s="32"/>
      <c r="L18" s="32"/>
      <c r="M18" s="33"/>
      <c r="N18" s="34"/>
      <c r="O18" s="34"/>
      <c r="P18" s="35"/>
      <c r="Q18" s="36"/>
      <c r="R18" s="35"/>
      <c r="S18" s="35"/>
      <c r="T18" s="37"/>
      <c r="U18" s="35"/>
      <c r="V18" s="38"/>
      <c r="W18" s="35"/>
      <c r="X18" s="35"/>
      <c r="Y18" s="36"/>
      <c r="Z18" s="36"/>
      <c r="AA18" s="36"/>
      <c r="AB18" s="39"/>
      <c r="AC18" s="35"/>
      <c r="AD18" s="30"/>
      <c r="AE18" s="35"/>
    </row>
    <row r="19" spans="1:33" x14ac:dyDescent="0.2">
      <c r="A19" s="17" t="s">
        <v>51</v>
      </c>
      <c r="B19" s="17"/>
      <c r="C19" s="17"/>
      <c r="D19" s="30"/>
      <c r="E19" s="17"/>
      <c r="F19" s="17"/>
      <c r="G19" s="17"/>
      <c r="H19" s="17"/>
      <c r="I19" s="17"/>
      <c r="J19" s="40"/>
      <c r="K19" s="40"/>
      <c r="L19" s="41"/>
      <c r="M19" s="40"/>
      <c r="N19" s="40"/>
      <c r="O19" s="35"/>
      <c r="P19" s="42"/>
      <c r="Q19" s="42"/>
      <c r="R19" s="35"/>
      <c r="S19" s="35"/>
      <c r="T19" s="35"/>
      <c r="U19" s="35"/>
      <c r="V19" s="35"/>
      <c r="W19" s="35"/>
      <c r="X19" s="35"/>
      <c r="Y19" s="42"/>
      <c r="Z19" s="35"/>
      <c r="AA19" s="42"/>
      <c r="AB19" s="43"/>
      <c r="AC19" s="30"/>
      <c r="AD19" s="44"/>
      <c r="AE19" s="35"/>
      <c r="AF19" s="35"/>
      <c r="AG19" s="35"/>
    </row>
    <row r="20" spans="1:33" x14ac:dyDescent="0.2">
      <c r="A20" s="17"/>
      <c r="B20" s="17"/>
      <c r="C20" s="17"/>
      <c r="D20" s="30"/>
      <c r="E20" s="30"/>
      <c r="F20" s="31"/>
      <c r="G20" s="30"/>
      <c r="H20" s="30"/>
      <c r="I20" s="30"/>
      <c r="J20" s="30"/>
      <c r="K20" s="32"/>
      <c r="L20" s="32"/>
      <c r="M20" s="33"/>
      <c r="N20" s="34"/>
      <c r="O20" s="34"/>
      <c r="P20" s="35"/>
      <c r="Q20" s="36"/>
      <c r="R20" s="35"/>
      <c r="S20" s="35"/>
      <c r="T20" s="37"/>
      <c r="U20" s="35"/>
      <c r="V20" s="38"/>
      <c r="W20" s="35"/>
      <c r="X20" s="35"/>
      <c r="Y20" s="36"/>
      <c r="Z20" s="36"/>
      <c r="AA20" s="36"/>
      <c r="AB20" s="39"/>
      <c r="AC20" s="35"/>
      <c r="AD20" s="30"/>
      <c r="AE20" s="35"/>
    </row>
    <row r="21" spans="1:33" x14ac:dyDescent="0.2">
      <c r="A21" s="19" t="s">
        <v>53</v>
      </c>
      <c r="B21" s="17"/>
      <c r="C21" s="17"/>
      <c r="D21" s="30"/>
      <c r="E21" s="30"/>
      <c r="F21" s="31"/>
      <c r="G21" s="30"/>
      <c r="H21" s="30"/>
      <c r="I21" s="30"/>
      <c r="J21" s="30"/>
      <c r="K21" s="32"/>
      <c r="L21" s="32"/>
      <c r="M21" s="33"/>
      <c r="N21" s="34"/>
      <c r="O21" s="34"/>
      <c r="P21" s="35"/>
      <c r="Q21" s="36"/>
      <c r="R21" s="35"/>
      <c r="S21" s="35"/>
      <c r="T21" s="37"/>
      <c r="U21" s="35"/>
      <c r="V21" s="38"/>
      <c r="W21" s="35"/>
      <c r="X21" s="35"/>
      <c r="Y21" s="36"/>
      <c r="Z21" s="36"/>
      <c r="AA21" s="36"/>
      <c r="AB21" s="39"/>
      <c r="AC21" s="35"/>
      <c r="AD21" s="30"/>
      <c r="AE21" s="35"/>
    </row>
    <row r="22" spans="1:33" ht="36" x14ac:dyDescent="0.2">
      <c r="A22" s="20" t="s">
        <v>54</v>
      </c>
      <c r="B22" s="20" t="s">
        <v>55</v>
      </c>
      <c r="C22" s="20" t="s">
        <v>41</v>
      </c>
      <c r="D22" s="21" t="s">
        <v>42</v>
      </c>
      <c r="E22" s="20" t="s">
        <v>56</v>
      </c>
      <c r="F22" s="20" t="s">
        <v>57</v>
      </c>
      <c r="G22" s="22" t="s">
        <v>45</v>
      </c>
      <c r="H22" s="21" t="s">
        <v>58</v>
      </c>
      <c r="I22" s="21">
        <v>100</v>
      </c>
      <c r="J22" s="23">
        <v>5450000</v>
      </c>
      <c r="K22" s="23">
        <v>667000</v>
      </c>
      <c r="L22" s="24">
        <v>6117000</v>
      </c>
      <c r="M22" s="23">
        <v>19000000</v>
      </c>
      <c r="N22" s="23">
        <v>1528000</v>
      </c>
      <c r="O22" s="25" t="s">
        <v>47</v>
      </c>
      <c r="P22" s="26" t="s">
        <v>47</v>
      </c>
      <c r="Q22" s="26" t="s">
        <v>59</v>
      </c>
      <c r="R22" s="25" t="s">
        <v>48</v>
      </c>
      <c r="S22" s="25" t="s">
        <v>48</v>
      </c>
      <c r="T22" s="25" t="s">
        <v>48</v>
      </c>
      <c r="U22" s="25" t="s">
        <v>47</v>
      </c>
      <c r="V22" s="25" t="s">
        <v>47</v>
      </c>
      <c r="W22" s="25" t="s">
        <v>48</v>
      </c>
      <c r="X22" s="25" t="s">
        <v>48</v>
      </c>
      <c r="Y22" s="26">
        <v>1</v>
      </c>
      <c r="Z22" s="25">
        <v>10</v>
      </c>
      <c r="AA22" s="26">
        <v>1</v>
      </c>
      <c r="AB22" s="27">
        <v>48383.9</v>
      </c>
      <c r="AC22" s="28" t="s">
        <v>60</v>
      </c>
      <c r="AD22" s="29" t="s">
        <v>47</v>
      </c>
      <c r="AE22" s="25" t="s">
        <v>47</v>
      </c>
      <c r="AF22" s="21">
        <v>34</v>
      </c>
      <c r="AG22" s="25" t="s">
        <v>48</v>
      </c>
    </row>
    <row r="23" spans="1:33" x14ac:dyDescent="0.2">
      <c r="A23" s="17"/>
      <c r="B23" s="17"/>
      <c r="C23" s="17"/>
      <c r="D23" s="30"/>
      <c r="E23" s="17"/>
      <c r="F23" s="17"/>
      <c r="G23" s="17"/>
      <c r="H23" s="17"/>
      <c r="I23" s="17"/>
      <c r="J23" s="40"/>
      <c r="K23" s="40"/>
      <c r="L23" s="41"/>
      <c r="M23" s="40"/>
      <c r="N23" s="40"/>
      <c r="O23" s="35"/>
      <c r="P23" s="42"/>
      <c r="Q23" s="42"/>
      <c r="R23" s="35"/>
      <c r="S23" s="35"/>
      <c r="T23" s="35"/>
      <c r="U23" s="35"/>
      <c r="V23" s="35"/>
      <c r="W23" s="35"/>
      <c r="X23" s="35"/>
      <c r="Y23" s="42"/>
      <c r="Z23" s="35"/>
      <c r="AA23" s="42"/>
      <c r="AB23" s="43"/>
      <c r="AC23" s="30"/>
      <c r="AD23" s="44"/>
      <c r="AE23" s="35"/>
      <c r="AF23" s="35"/>
      <c r="AG23" s="35"/>
    </row>
    <row r="24" spans="1:33" x14ac:dyDescent="0.2">
      <c r="A24" s="19" t="s">
        <v>61</v>
      </c>
      <c r="B24" s="17"/>
      <c r="C24" s="17"/>
      <c r="D24" s="30"/>
      <c r="E24" s="30"/>
      <c r="F24" s="31"/>
      <c r="G24" s="30"/>
      <c r="H24" s="30"/>
      <c r="I24" s="30"/>
      <c r="J24" s="30"/>
      <c r="K24" s="32"/>
      <c r="L24" s="32"/>
      <c r="M24" s="33"/>
      <c r="N24" s="34"/>
      <c r="O24" s="34"/>
      <c r="P24" s="35"/>
      <c r="Q24" s="36"/>
      <c r="R24" s="35"/>
      <c r="S24" s="35"/>
      <c r="T24" s="37"/>
      <c r="U24" s="35"/>
      <c r="V24" s="38"/>
      <c r="W24" s="35"/>
      <c r="X24" s="35"/>
      <c r="Y24" s="36"/>
      <c r="Z24" s="36"/>
      <c r="AA24" s="36"/>
      <c r="AB24" s="39"/>
      <c r="AC24" s="35"/>
      <c r="AD24" s="30"/>
      <c r="AE24" s="35"/>
    </row>
    <row r="25" spans="1:33" ht="24" x14ac:dyDescent="0.2">
      <c r="A25" s="20" t="s">
        <v>62</v>
      </c>
      <c r="B25" s="20" t="s">
        <v>63</v>
      </c>
      <c r="C25" s="20" t="s">
        <v>64</v>
      </c>
      <c r="D25" s="21" t="s">
        <v>65</v>
      </c>
      <c r="E25" s="20" t="s">
        <v>66</v>
      </c>
      <c r="F25" s="20" t="s">
        <v>67</v>
      </c>
      <c r="G25" s="22" t="s">
        <v>68</v>
      </c>
      <c r="H25" s="21" t="s">
        <v>46</v>
      </c>
      <c r="I25" s="21">
        <v>150</v>
      </c>
      <c r="J25" s="23">
        <v>15315000</v>
      </c>
      <c r="K25" s="23">
        <v>1000000</v>
      </c>
      <c r="L25" s="24">
        <v>16315000</v>
      </c>
      <c r="M25" s="23">
        <v>37160000</v>
      </c>
      <c r="N25" s="23">
        <v>530000</v>
      </c>
      <c r="O25" s="25" t="s">
        <v>47</v>
      </c>
      <c r="P25" s="26" t="s">
        <v>47</v>
      </c>
      <c r="Q25" s="26">
        <v>1</v>
      </c>
      <c r="R25" s="25" t="s">
        <v>47</v>
      </c>
      <c r="S25" s="25" t="s">
        <v>48</v>
      </c>
      <c r="T25" s="25" t="s">
        <v>47</v>
      </c>
      <c r="U25" s="25" t="s">
        <v>48</v>
      </c>
      <c r="V25" s="25" t="s">
        <v>48</v>
      </c>
      <c r="W25" s="25" t="s">
        <v>47</v>
      </c>
      <c r="X25" s="25" t="s">
        <v>48</v>
      </c>
      <c r="Y25" s="26">
        <v>1</v>
      </c>
      <c r="Z25" s="25">
        <v>10</v>
      </c>
      <c r="AA25" s="26">
        <v>1</v>
      </c>
      <c r="AB25" s="27">
        <v>56322.29</v>
      </c>
      <c r="AC25" s="28" t="s">
        <v>60</v>
      </c>
      <c r="AD25" s="29" t="s">
        <v>47</v>
      </c>
      <c r="AE25" s="25" t="s">
        <v>47</v>
      </c>
      <c r="AF25" s="21">
        <v>6</v>
      </c>
      <c r="AG25" s="25" t="s">
        <v>47</v>
      </c>
    </row>
    <row r="26" spans="1:33" x14ac:dyDescent="0.2">
      <c r="A26" s="17"/>
      <c r="B26" s="17"/>
      <c r="C26" s="17"/>
      <c r="D26" s="30"/>
      <c r="E26" s="30"/>
      <c r="F26" s="31"/>
      <c r="G26" s="30"/>
      <c r="H26" s="30"/>
      <c r="I26" s="30"/>
      <c r="J26" s="30"/>
      <c r="K26" s="32"/>
      <c r="L26" s="32"/>
      <c r="M26" s="33"/>
      <c r="N26" s="34"/>
      <c r="O26" s="34"/>
      <c r="P26" s="35"/>
      <c r="Q26" s="36"/>
      <c r="R26" s="35"/>
      <c r="S26" s="35"/>
      <c r="T26" s="37"/>
      <c r="U26" s="35"/>
      <c r="V26" s="38"/>
      <c r="W26" s="35"/>
      <c r="X26" s="35"/>
      <c r="Y26" s="36"/>
      <c r="Z26" s="36"/>
      <c r="AA26" s="36"/>
      <c r="AB26" s="39"/>
      <c r="AC26" s="35"/>
      <c r="AD26" s="30"/>
      <c r="AE26" s="35"/>
    </row>
    <row r="27" spans="1:33" x14ac:dyDescent="0.2">
      <c r="A27" s="19" t="s">
        <v>69</v>
      </c>
      <c r="B27" s="17"/>
      <c r="C27" s="17"/>
      <c r="D27" s="30"/>
      <c r="E27" s="30"/>
      <c r="F27" s="31"/>
      <c r="G27" s="30"/>
      <c r="H27" s="30"/>
      <c r="I27" s="30"/>
      <c r="J27" s="30"/>
      <c r="K27" s="32"/>
      <c r="L27" s="32"/>
      <c r="M27" s="33"/>
      <c r="N27" s="34"/>
      <c r="O27" s="34"/>
      <c r="P27" s="35"/>
      <c r="Q27" s="36"/>
      <c r="R27" s="35"/>
      <c r="S27" s="35"/>
      <c r="T27" s="37"/>
      <c r="U27" s="35"/>
      <c r="V27" s="38"/>
      <c r="W27" s="35"/>
      <c r="X27" s="35"/>
      <c r="Y27" s="36"/>
      <c r="Z27" s="36"/>
      <c r="AA27" s="36"/>
      <c r="AB27" s="39"/>
      <c r="AC27" s="35"/>
      <c r="AD27" s="30"/>
      <c r="AE27" s="35"/>
    </row>
    <row r="28" spans="1:33" x14ac:dyDescent="0.2">
      <c r="A28" s="20" t="s">
        <v>70</v>
      </c>
      <c r="B28" s="20" t="s">
        <v>71</v>
      </c>
      <c r="C28" s="20" t="s">
        <v>41</v>
      </c>
      <c r="D28" s="21" t="s">
        <v>42</v>
      </c>
      <c r="E28" s="20" t="s">
        <v>72</v>
      </c>
      <c r="F28" s="20" t="s">
        <v>73</v>
      </c>
      <c r="G28" s="22" t="s">
        <v>45</v>
      </c>
      <c r="H28" s="21" t="s">
        <v>46</v>
      </c>
      <c r="I28" s="21">
        <v>210</v>
      </c>
      <c r="J28" s="23">
        <v>6000000</v>
      </c>
      <c r="K28" s="23">
        <v>0</v>
      </c>
      <c r="L28" s="24">
        <v>6000000</v>
      </c>
      <c r="M28" s="23">
        <v>45000000</v>
      </c>
      <c r="N28" s="23">
        <v>3025597</v>
      </c>
      <c r="O28" s="25" t="s">
        <v>47</v>
      </c>
      <c r="P28" s="26" t="s">
        <v>47</v>
      </c>
      <c r="Q28" s="26">
        <v>2</v>
      </c>
      <c r="R28" s="25" t="s">
        <v>48</v>
      </c>
      <c r="S28" s="25" t="s">
        <v>47</v>
      </c>
      <c r="T28" s="25" t="s">
        <v>47</v>
      </c>
      <c r="U28" s="25" t="s">
        <v>48</v>
      </c>
      <c r="V28" s="25" t="s">
        <v>48</v>
      </c>
      <c r="W28" s="25" t="s">
        <v>48</v>
      </c>
      <c r="X28" s="25" t="s">
        <v>47</v>
      </c>
      <c r="Y28" s="26">
        <v>1</v>
      </c>
      <c r="Z28" s="25">
        <v>10</v>
      </c>
      <c r="AA28" s="26">
        <v>1</v>
      </c>
      <c r="AB28" s="27">
        <v>25365.09</v>
      </c>
      <c r="AC28" s="28" t="s">
        <v>49</v>
      </c>
      <c r="AD28" s="29" t="s">
        <v>47</v>
      </c>
      <c r="AE28" s="25" t="s">
        <v>47</v>
      </c>
      <c r="AF28" s="21">
        <v>43</v>
      </c>
      <c r="AG28" s="25" t="s">
        <v>47</v>
      </c>
    </row>
    <row r="29" spans="1:33" x14ac:dyDescent="0.2">
      <c r="A29" s="17"/>
      <c r="B29" s="17"/>
      <c r="C29" s="17"/>
      <c r="D29" s="30"/>
      <c r="E29" s="17"/>
      <c r="F29" s="17"/>
      <c r="G29" s="17"/>
      <c r="H29" s="17"/>
      <c r="I29" s="17"/>
      <c r="J29" s="40"/>
      <c r="K29" s="40"/>
      <c r="L29" s="41"/>
      <c r="M29" s="17"/>
      <c r="N29" s="17"/>
      <c r="O29" s="35"/>
      <c r="P29" s="42"/>
      <c r="Q29" s="42"/>
      <c r="R29" s="35"/>
      <c r="S29" s="35"/>
      <c r="T29" s="35"/>
      <c r="U29" s="35"/>
      <c r="V29" s="35"/>
      <c r="W29" s="35"/>
      <c r="X29" s="35"/>
      <c r="Y29" s="42"/>
      <c r="Z29" s="35"/>
      <c r="AA29" s="42"/>
      <c r="AB29" s="43"/>
      <c r="AC29" s="30"/>
      <c r="AD29" s="44"/>
      <c r="AE29" s="35"/>
      <c r="AF29" s="35"/>
      <c r="AG29" s="35"/>
    </row>
    <row r="30" spans="1:33" x14ac:dyDescent="0.2">
      <c r="A30" s="19" t="s">
        <v>74</v>
      </c>
      <c r="B30" s="17"/>
      <c r="C30" s="17"/>
      <c r="D30" s="30"/>
      <c r="E30" s="30"/>
      <c r="F30" s="17"/>
      <c r="G30" s="30"/>
      <c r="H30" s="30"/>
      <c r="I30" s="30"/>
      <c r="J30" s="30"/>
      <c r="K30" s="32"/>
      <c r="L30" s="32"/>
      <c r="M30" s="33"/>
      <c r="N30" s="33"/>
      <c r="O30" s="33"/>
      <c r="P30" s="36"/>
      <c r="Q30" s="36"/>
      <c r="R30" s="36"/>
      <c r="S30" s="35"/>
      <c r="T30" s="45"/>
      <c r="U30" s="35"/>
      <c r="V30" s="46"/>
      <c r="W30" s="35"/>
      <c r="X30" s="35"/>
      <c r="Y30" s="36"/>
      <c r="Z30" s="36"/>
      <c r="AA30" s="36"/>
      <c r="AB30" s="47"/>
      <c r="AC30" s="48"/>
      <c r="AD30" s="30"/>
      <c r="AE30" s="35"/>
    </row>
    <row r="31" spans="1:33" x14ac:dyDescent="0.2">
      <c r="A31" s="17" t="s">
        <v>51</v>
      </c>
      <c r="B31" s="17"/>
      <c r="C31" s="17"/>
      <c r="D31" s="30"/>
      <c r="E31" s="17"/>
      <c r="F31" s="17"/>
      <c r="G31" s="17"/>
      <c r="H31" s="17"/>
      <c r="I31" s="17"/>
      <c r="J31" s="40"/>
      <c r="K31" s="40"/>
      <c r="L31" s="41"/>
      <c r="M31" s="17"/>
      <c r="N31" s="17"/>
      <c r="O31" s="35"/>
      <c r="P31" s="42"/>
      <c r="Q31" s="42"/>
      <c r="R31" s="35"/>
      <c r="S31" s="35"/>
      <c r="T31" s="35"/>
      <c r="U31" s="35"/>
      <c r="V31" s="35"/>
      <c r="W31" s="35"/>
      <c r="X31" s="35"/>
      <c r="Y31" s="42"/>
      <c r="Z31" s="35"/>
      <c r="AA31" s="42"/>
      <c r="AB31" s="43"/>
      <c r="AC31" s="30"/>
      <c r="AD31" s="44"/>
      <c r="AE31" s="35"/>
      <c r="AF31" s="35"/>
      <c r="AG31" s="35"/>
    </row>
    <row r="32" spans="1:33" x14ac:dyDescent="0.2">
      <c r="B32" s="10"/>
      <c r="D32" s="10"/>
      <c r="E32" s="10"/>
      <c r="F32" s="10"/>
      <c r="K32" s="10"/>
      <c r="L32" s="10"/>
    </row>
    <row r="33" spans="1:33" x14ac:dyDescent="0.2">
      <c r="A33" s="19" t="s">
        <v>75</v>
      </c>
      <c r="B33" s="10"/>
      <c r="D33" s="10"/>
      <c r="E33" s="10"/>
      <c r="F33" s="10"/>
      <c r="K33" s="10"/>
      <c r="L33" s="10"/>
    </row>
    <row r="34" spans="1:33" ht="24" x14ac:dyDescent="0.2">
      <c r="A34" s="20" t="s">
        <v>76</v>
      </c>
      <c r="B34" s="20" t="s">
        <v>77</v>
      </c>
      <c r="C34" s="20" t="s">
        <v>78</v>
      </c>
      <c r="D34" s="21" t="s">
        <v>42</v>
      </c>
      <c r="E34" s="20" t="s">
        <v>79</v>
      </c>
      <c r="F34" s="20" t="s">
        <v>80</v>
      </c>
      <c r="G34" s="22" t="s">
        <v>45</v>
      </c>
      <c r="H34" s="21" t="s">
        <v>46</v>
      </c>
      <c r="I34" s="21">
        <v>118</v>
      </c>
      <c r="J34" s="23">
        <v>7316000</v>
      </c>
      <c r="K34" s="23">
        <v>0</v>
      </c>
      <c r="L34" s="24">
        <v>7316000</v>
      </c>
      <c r="M34" s="20"/>
      <c r="N34" s="23">
        <v>2488510</v>
      </c>
      <c r="O34" s="25" t="s">
        <v>47</v>
      </c>
      <c r="P34" s="26" t="s">
        <v>47</v>
      </c>
      <c r="Q34" s="26">
        <v>1</v>
      </c>
      <c r="R34" s="25" t="s">
        <v>47</v>
      </c>
      <c r="S34" s="25" t="s">
        <v>47</v>
      </c>
      <c r="T34" s="25" t="s">
        <v>47</v>
      </c>
      <c r="U34" s="25" t="s">
        <v>47</v>
      </c>
      <c r="V34" s="25" t="s">
        <v>48</v>
      </c>
      <c r="W34" s="25" t="s">
        <v>48</v>
      </c>
      <c r="X34" s="25" t="s">
        <v>48</v>
      </c>
      <c r="Y34" s="26">
        <v>1</v>
      </c>
      <c r="Z34" s="25">
        <v>10</v>
      </c>
      <c r="AA34" s="26">
        <v>1</v>
      </c>
      <c r="AB34" s="27">
        <v>45046.57</v>
      </c>
      <c r="AC34" s="28" t="s">
        <v>81</v>
      </c>
      <c r="AD34" s="29" t="s">
        <v>47</v>
      </c>
      <c r="AE34" s="25" t="s">
        <v>47</v>
      </c>
      <c r="AF34" s="21">
        <v>8</v>
      </c>
      <c r="AG34" s="25" t="s">
        <v>47</v>
      </c>
    </row>
    <row r="35" spans="1:33" ht="24" x14ac:dyDescent="0.2">
      <c r="A35" s="20" t="s">
        <v>82</v>
      </c>
      <c r="B35" s="20" t="s">
        <v>83</v>
      </c>
      <c r="C35" s="20" t="s">
        <v>84</v>
      </c>
      <c r="D35" s="21" t="s">
        <v>42</v>
      </c>
      <c r="E35" s="20" t="s">
        <v>85</v>
      </c>
      <c r="F35" s="20" t="s">
        <v>86</v>
      </c>
      <c r="G35" s="22" t="s">
        <v>87</v>
      </c>
      <c r="H35" s="21" t="s">
        <v>46</v>
      </c>
      <c r="I35" s="21">
        <v>174</v>
      </c>
      <c r="J35" s="23">
        <v>8300000</v>
      </c>
      <c r="K35" s="23">
        <v>0</v>
      </c>
      <c r="L35" s="24">
        <v>8300000</v>
      </c>
      <c r="M35" s="20"/>
      <c r="N35" s="23">
        <v>3266414</v>
      </c>
      <c r="O35" s="25" t="s">
        <v>47</v>
      </c>
      <c r="P35" s="26" t="s">
        <v>47</v>
      </c>
      <c r="Q35" s="26">
        <v>1</v>
      </c>
      <c r="R35" s="25" t="s">
        <v>48</v>
      </c>
      <c r="S35" s="25" t="s">
        <v>47</v>
      </c>
      <c r="T35" s="25" t="s">
        <v>47</v>
      </c>
      <c r="U35" s="25" t="s">
        <v>48</v>
      </c>
      <c r="V35" s="25" t="s">
        <v>48</v>
      </c>
      <c r="W35" s="25" t="s">
        <v>48</v>
      </c>
      <c r="X35" s="25" t="s">
        <v>48</v>
      </c>
      <c r="Y35" s="26">
        <v>1</v>
      </c>
      <c r="Z35" s="25">
        <v>10</v>
      </c>
      <c r="AA35" s="26">
        <v>1</v>
      </c>
      <c r="AB35" s="27">
        <v>46594.48</v>
      </c>
      <c r="AC35" s="28" t="s">
        <v>81</v>
      </c>
      <c r="AD35" s="29" t="s">
        <v>47</v>
      </c>
      <c r="AE35" s="25" t="s">
        <v>47</v>
      </c>
      <c r="AF35" s="21">
        <v>32</v>
      </c>
      <c r="AG35" s="25" t="s">
        <v>47</v>
      </c>
    </row>
    <row r="36" spans="1:33" ht="24" x14ac:dyDescent="0.2">
      <c r="A36" s="20" t="s">
        <v>88</v>
      </c>
      <c r="B36" s="20" t="s">
        <v>89</v>
      </c>
      <c r="C36" s="20" t="s">
        <v>90</v>
      </c>
      <c r="D36" s="21" t="s">
        <v>91</v>
      </c>
      <c r="E36" s="20" t="s">
        <v>92</v>
      </c>
      <c r="F36" s="20" t="s">
        <v>93</v>
      </c>
      <c r="G36" s="22" t="s">
        <v>68</v>
      </c>
      <c r="H36" s="21" t="s">
        <v>46</v>
      </c>
      <c r="I36" s="21">
        <v>174</v>
      </c>
      <c r="J36" s="23">
        <v>10788000</v>
      </c>
      <c r="K36" s="23">
        <v>0</v>
      </c>
      <c r="L36" s="24">
        <v>10788000</v>
      </c>
      <c r="M36" s="23">
        <v>0</v>
      </c>
      <c r="N36" s="23">
        <v>3019840</v>
      </c>
      <c r="O36" s="25" t="s">
        <v>47</v>
      </c>
      <c r="P36" s="26" t="s">
        <v>47</v>
      </c>
      <c r="Q36" s="26">
        <v>1</v>
      </c>
      <c r="R36" s="25" t="s">
        <v>48</v>
      </c>
      <c r="S36" s="25" t="s">
        <v>48</v>
      </c>
      <c r="T36" s="25" t="s">
        <v>47</v>
      </c>
      <c r="U36" s="25" t="s">
        <v>48</v>
      </c>
      <c r="V36" s="25" t="s">
        <v>48</v>
      </c>
      <c r="W36" s="25" t="s">
        <v>48</v>
      </c>
      <c r="X36" s="25" t="s">
        <v>48</v>
      </c>
      <c r="Y36" s="26">
        <v>1</v>
      </c>
      <c r="Z36" s="25">
        <v>10</v>
      </c>
      <c r="AA36" s="26">
        <v>1</v>
      </c>
      <c r="AB36" s="27">
        <v>56322.29</v>
      </c>
      <c r="AC36" s="28" t="s">
        <v>60</v>
      </c>
      <c r="AD36" s="29" t="s">
        <v>47</v>
      </c>
      <c r="AE36" s="25" t="s">
        <v>47</v>
      </c>
      <c r="AF36" s="21">
        <v>17</v>
      </c>
      <c r="AG36" s="25" t="s">
        <v>47</v>
      </c>
    </row>
    <row r="37" spans="1:33" ht="24" x14ac:dyDescent="0.2">
      <c r="A37" s="20" t="s">
        <v>94</v>
      </c>
      <c r="B37" s="20" t="s">
        <v>95</v>
      </c>
      <c r="C37" s="20" t="s">
        <v>96</v>
      </c>
      <c r="D37" s="21" t="s">
        <v>42</v>
      </c>
      <c r="E37" s="20" t="s">
        <v>97</v>
      </c>
      <c r="F37" s="20" t="s">
        <v>98</v>
      </c>
      <c r="G37" s="22" t="s">
        <v>45</v>
      </c>
      <c r="H37" s="21" t="s">
        <v>46</v>
      </c>
      <c r="I37" s="21">
        <v>205</v>
      </c>
      <c r="J37" s="23">
        <v>14400000</v>
      </c>
      <c r="K37" s="23">
        <v>0</v>
      </c>
      <c r="L37" s="24">
        <v>14400000</v>
      </c>
      <c r="M37" s="23">
        <v>51000000</v>
      </c>
      <c r="N37" s="23">
        <v>4237334</v>
      </c>
      <c r="O37" s="25" t="s">
        <v>47</v>
      </c>
      <c r="P37" s="26" t="s">
        <v>47</v>
      </c>
      <c r="Q37" s="26">
        <v>1</v>
      </c>
      <c r="R37" s="25" t="s">
        <v>47</v>
      </c>
      <c r="S37" s="25" t="s">
        <v>47</v>
      </c>
      <c r="T37" s="25" t="s">
        <v>47</v>
      </c>
      <c r="U37" s="25" t="s">
        <v>48</v>
      </c>
      <c r="V37" s="25" t="s">
        <v>48</v>
      </c>
      <c r="W37" s="25" t="s">
        <v>48</v>
      </c>
      <c r="X37" s="25" t="s">
        <v>48</v>
      </c>
      <c r="Y37" s="26">
        <v>1</v>
      </c>
      <c r="Z37" s="25">
        <v>10</v>
      </c>
      <c r="AA37" s="26">
        <v>2</v>
      </c>
      <c r="AB37" s="27">
        <v>57995.72</v>
      </c>
      <c r="AC37" s="28" t="s">
        <v>49</v>
      </c>
      <c r="AD37" s="29" t="s">
        <v>47</v>
      </c>
      <c r="AE37" s="25" t="s">
        <v>47</v>
      </c>
      <c r="AF37" s="21">
        <v>19</v>
      </c>
      <c r="AG37" s="25" t="s">
        <v>47</v>
      </c>
    </row>
    <row r="38" spans="1:33" ht="24" x14ac:dyDescent="0.2">
      <c r="A38" s="20" t="s">
        <v>99</v>
      </c>
      <c r="B38" s="20" t="s">
        <v>100</v>
      </c>
      <c r="C38" s="20" t="s">
        <v>101</v>
      </c>
      <c r="D38" s="21" t="s">
        <v>91</v>
      </c>
      <c r="E38" s="20" t="s">
        <v>102</v>
      </c>
      <c r="F38" s="20" t="s">
        <v>103</v>
      </c>
      <c r="G38" s="22" t="s">
        <v>87</v>
      </c>
      <c r="H38" s="21" t="s">
        <v>46</v>
      </c>
      <c r="I38" s="21">
        <v>126</v>
      </c>
      <c r="J38" s="23">
        <v>8000777</v>
      </c>
      <c r="K38" s="23">
        <v>0</v>
      </c>
      <c r="L38" s="24">
        <v>8000777</v>
      </c>
      <c r="M38" s="20"/>
      <c r="N38" s="23">
        <v>1891465</v>
      </c>
      <c r="O38" s="25" t="s">
        <v>47</v>
      </c>
      <c r="P38" s="26" t="s">
        <v>47</v>
      </c>
      <c r="Q38" s="26">
        <v>1</v>
      </c>
      <c r="R38" s="25" t="s">
        <v>48</v>
      </c>
      <c r="S38" s="25" t="s">
        <v>48</v>
      </c>
      <c r="T38" s="25" t="s">
        <v>47</v>
      </c>
      <c r="U38" s="25" t="s">
        <v>48</v>
      </c>
      <c r="V38" s="25" t="s">
        <v>48</v>
      </c>
      <c r="W38" s="25" t="s">
        <v>48</v>
      </c>
      <c r="X38" s="25" t="s">
        <v>48</v>
      </c>
      <c r="Y38" s="26">
        <v>1</v>
      </c>
      <c r="Z38" s="25">
        <v>10</v>
      </c>
      <c r="AA38" s="26">
        <v>2</v>
      </c>
      <c r="AB38" s="27">
        <v>57683.32</v>
      </c>
      <c r="AC38" s="28" t="s">
        <v>49</v>
      </c>
      <c r="AD38" s="29" t="s">
        <v>47</v>
      </c>
      <c r="AE38" s="25" t="s">
        <v>47</v>
      </c>
      <c r="AF38" s="21">
        <v>20</v>
      </c>
      <c r="AG38" s="25" t="s">
        <v>47</v>
      </c>
    </row>
    <row r="39" spans="1:33" ht="36" x14ac:dyDescent="0.2">
      <c r="A39" s="20" t="s">
        <v>104</v>
      </c>
      <c r="B39" s="20" t="s">
        <v>105</v>
      </c>
      <c r="C39" s="20" t="s">
        <v>106</v>
      </c>
      <c r="D39" s="21" t="s">
        <v>91</v>
      </c>
      <c r="E39" s="20" t="s">
        <v>107</v>
      </c>
      <c r="F39" s="20" t="s">
        <v>108</v>
      </c>
      <c r="G39" s="22" t="s">
        <v>68</v>
      </c>
      <c r="H39" s="21" t="s">
        <v>46</v>
      </c>
      <c r="I39" s="21">
        <v>72</v>
      </c>
      <c r="J39" s="23">
        <v>4100000</v>
      </c>
      <c r="K39" s="23">
        <v>0</v>
      </c>
      <c r="L39" s="24">
        <v>4100000</v>
      </c>
      <c r="M39" s="23">
        <v>19500000</v>
      </c>
      <c r="N39" s="23">
        <v>1346967</v>
      </c>
      <c r="O39" s="25" t="s">
        <v>47</v>
      </c>
      <c r="P39" s="26" t="s">
        <v>47</v>
      </c>
      <c r="Q39" s="26">
        <v>1</v>
      </c>
      <c r="R39" s="25" t="s">
        <v>48</v>
      </c>
      <c r="S39" s="25" t="s">
        <v>47</v>
      </c>
      <c r="T39" s="25" t="s">
        <v>47</v>
      </c>
      <c r="U39" s="25" t="s">
        <v>48</v>
      </c>
      <c r="V39" s="25" t="s">
        <v>48</v>
      </c>
      <c r="W39" s="25" t="s">
        <v>48</v>
      </c>
      <c r="X39" s="25" t="s">
        <v>48</v>
      </c>
      <c r="Y39" s="26">
        <v>1</v>
      </c>
      <c r="Z39" s="25">
        <v>10</v>
      </c>
      <c r="AA39" s="26">
        <v>2</v>
      </c>
      <c r="AB39" s="27">
        <v>48108.62</v>
      </c>
      <c r="AC39" s="28" t="s">
        <v>49</v>
      </c>
      <c r="AD39" s="29" t="s">
        <v>47</v>
      </c>
      <c r="AE39" s="25" t="s">
        <v>47</v>
      </c>
      <c r="AF39" s="21">
        <v>26</v>
      </c>
      <c r="AG39" s="25" t="s">
        <v>47</v>
      </c>
    </row>
    <row r="40" spans="1:33" ht="48" x14ac:dyDescent="0.2">
      <c r="A40" s="20" t="s">
        <v>109</v>
      </c>
      <c r="B40" s="20" t="s">
        <v>110</v>
      </c>
      <c r="C40" s="20" t="s">
        <v>111</v>
      </c>
      <c r="D40" s="21" t="s">
        <v>42</v>
      </c>
      <c r="E40" s="20" t="s">
        <v>79</v>
      </c>
      <c r="F40" s="20" t="s">
        <v>112</v>
      </c>
      <c r="G40" s="22" t="s">
        <v>113</v>
      </c>
      <c r="H40" s="21" t="s">
        <v>46</v>
      </c>
      <c r="I40" s="21">
        <v>92</v>
      </c>
      <c r="J40" s="23">
        <v>6600000</v>
      </c>
      <c r="K40" s="23">
        <v>0</v>
      </c>
      <c r="L40" s="24">
        <v>6600000</v>
      </c>
      <c r="M40" s="23">
        <v>15000000</v>
      </c>
      <c r="N40" s="23">
        <v>1346056</v>
      </c>
      <c r="O40" s="25" t="s">
        <v>47</v>
      </c>
      <c r="P40" s="26" t="s">
        <v>47</v>
      </c>
      <c r="Q40" s="26">
        <v>1</v>
      </c>
      <c r="R40" s="25" t="s">
        <v>47</v>
      </c>
      <c r="S40" s="25" t="s">
        <v>47</v>
      </c>
      <c r="T40" s="25" t="s">
        <v>47</v>
      </c>
      <c r="U40" s="25" t="s">
        <v>47</v>
      </c>
      <c r="V40" s="25" t="s">
        <v>48</v>
      </c>
      <c r="W40" s="25" t="s">
        <v>48</v>
      </c>
      <c r="X40" s="25" t="s">
        <v>48</v>
      </c>
      <c r="Y40" s="26">
        <v>1</v>
      </c>
      <c r="Z40" s="25">
        <v>10</v>
      </c>
      <c r="AA40" s="26">
        <v>2</v>
      </c>
      <c r="AB40" s="27">
        <v>66650.67</v>
      </c>
      <c r="AC40" s="28" t="s">
        <v>81</v>
      </c>
      <c r="AD40" s="29" t="s">
        <v>47</v>
      </c>
      <c r="AE40" s="25" t="s">
        <v>47</v>
      </c>
      <c r="AF40" s="21">
        <v>33</v>
      </c>
      <c r="AG40" s="25" t="s">
        <v>47</v>
      </c>
    </row>
    <row r="41" spans="1:33" x14ac:dyDescent="0.2">
      <c r="B41" s="10"/>
      <c r="D41" s="10"/>
      <c r="E41" s="10"/>
      <c r="F41" s="10"/>
      <c r="K41" s="10"/>
      <c r="L41" s="10"/>
    </row>
    <row r="42" spans="1:33" x14ac:dyDescent="0.2">
      <c r="A42" s="58" t="s">
        <v>114</v>
      </c>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row>
    <row r="43" spans="1:33" x14ac:dyDescent="0.2">
      <c r="A43" s="58"/>
      <c r="B43" s="58"/>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row>
    <row r="44" spans="1:33" x14ac:dyDescent="0.2">
      <c r="A44" s="58" t="s">
        <v>115</v>
      </c>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row>
    <row r="45" spans="1:33" x14ac:dyDescent="0.2">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row>
    <row r="46" spans="1:33" x14ac:dyDescent="0.2">
      <c r="B46" s="10"/>
      <c r="D46" s="10"/>
      <c r="E46" s="10"/>
      <c r="F46" s="10"/>
      <c r="K46" s="10"/>
      <c r="L46" s="10"/>
    </row>
    <row r="47" spans="1:33" x14ac:dyDescent="0.2">
      <c r="B47" s="10"/>
      <c r="D47" s="10"/>
      <c r="E47" s="10"/>
      <c r="F47" s="10"/>
      <c r="K47" s="10"/>
      <c r="L47" s="10"/>
    </row>
    <row r="48" spans="1:33" x14ac:dyDescent="0.2">
      <c r="B48" s="10"/>
      <c r="D48" s="10"/>
      <c r="E48" s="10"/>
      <c r="F48" s="10"/>
      <c r="K48" s="10"/>
      <c r="L48" s="10"/>
    </row>
    <row r="49" spans="9:9" s="10" customFormat="1" x14ac:dyDescent="0.2">
      <c r="I49" s="11"/>
    </row>
    <row r="50" spans="9:9" s="10" customFormat="1" x14ac:dyDescent="0.2">
      <c r="I50" s="11"/>
    </row>
    <row r="51" spans="9:9" s="10" customFormat="1" x14ac:dyDescent="0.2">
      <c r="I51" s="11"/>
    </row>
    <row r="52" spans="9:9" s="10" customFormat="1" x14ac:dyDescent="0.2">
      <c r="I52" s="11"/>
    </row>
    <row r="53" spans="9:9" s="10" customFormat="1" x14ac:dyDescent="0.2">
      <c r="I53" s="11"/>
    </row>
    <row r="54" spans="9:9" s="10" customFormat="1" x14ac:dyDescent="0.2">
      <c r="I54" s="11"/>
    </row>
    <row r="55" spans="9:9" s="10" customFormat="1" x14ac:dyDescent="0.2">
      <c r="I55" s="11"/>
    </row>
    <row r="56" spans="9:9" s="10" customFormat="1" x14ac:dyDescent="0.2">
      <c r="I56" s="11"/>
    </row>
    <row r="57" spans="9:9" s="10" customFormat="1" x14ac:dyDescent="0.2">
      <c r="I57" s="11"/>
    </row>
    <row r="58" spans="9:9" s="10" customFormat="1" x14ac:dyDescent="0.2">
      <c r="I58" s="11"/>
    </row>
    <row r="59" spans="9:9" s="10" customFormat="1" x14ac:dyDescent="0.2">
      <c r="I59" s="11"/>
    </row>
    <row r="60" spans="9:9" s="10" customFormat="1" x14ac:dyDescent="0.2">
      <c r="I60" s="11"/>
    </row>
    <row r="61" spans="9:9" s="10" customFormat="1" x14ac:dyDescent="0.2">
      <c r="I61" s="11"/>
    </row>
    <row r="62" spans="9:9" s="10" customFormat="1" x14ac:dyDescent="0.2">
      <c r="I62" s="11"/>
    </row>
    <row r="63" spans="9:9" s="10" customFormat="1" x14ac:dyDescent="0.2">
      <c r="I63" s="11"/>
    </row>
    <row r="64" spans="9:9" s="10" customFormat="1" x14ac:dyDescent="0.2">
      <c r="I64" s="11"/>
    </row>
    <row r="65" spans="9:9" s="10" customFormat="1" x14ac:dyDescent="0.2">
      <c r="I65" s="11"/>
    </row>
    <row r="66" spans="9:9" s="10" customFormat="1" x14ac:dyDescent="0.2">
      <c r="I66" s="11"/>
    </row>
    <row r="67" spans="9:9" s="10" customFormat="1" x14ac:dyDescent="0.2">
      <c r="I67" s="11"/>
    </row>
    <row r="68" spans="9:9" s="10" customFormat="1" x14ac:dyDescent="0.2">
      <c r="I68" s="11"/>
    </row>
    <row r="69" spans="9:9" s="10" customFormat="1" x14ac:dyDescent="0.2">
      <c r="I69" s="11"/>
    </row>
    <row r="70" spans="9:9" s="10" customFormat="1" x14ac:dyDescent="0.2">
      <c r="I70" s="11"/>
    </row>
    <row r="71" spans="9:9" s="10" customFormat="1" x14ac:dyDescent="0.2">
      <c r="I71" s="11"/>
    </row>
    <row r="72" spans="9:9" s="10" customFormat="1" x14ac:dyDescent="0.2">
      <c r="I72" s="11"/>
    </row>
    <row r="73" spans="9:9" s="10" customFormat="1" x14ac:dyDescent="0.2">
      <c r="I73" s="11"/>
    </row>
    <row r="74" spans="9:9" s="10" customFormat="1" x14ac:dyDescent="0.2">
      <c r="I74" s="11"/>
    </row>
    <row r="75" spans="9:9" s="10" customFormat="1" x14ac:dyDescent="0.2">
      <c r="I75" s="11"/>
    </row>
    <row r="76" spans="9:9" s="10" customFormat="1" x14ac:dyDescent="0.2">
      <c r="I76" s="11"/>
    </row>
    <row r="77" spans="9:9" s="10" customFormat="1" x14ac:dyDescent="0.2">
      <c r="I77" s="11"/>
    </row>
    <row r="78" spans="9:9" s="10" customFormat="1" x14ac:dyDescent="0.2">
      <c r="I78" s="11"/>
    </row>
    <row r="79" spans="9:9" s="10" customFormat="1" x14ac:dyDescent="0.2">
      <c r="I79" s="11"/>
    </row>
    <row r="80" spans="9:9" s="10" customFormat="1" x14ac:dyDescent="0.2">
      <c r="I80" s="11"/>
    </row>
    <row r="81" spans="9:9" s="10" customFormat="1" x14ac:dyDescent="0.2">
      <c r="I81" s="11"/>
    </row>
    <row r="82" spans="9:9" s="10" customFormat="1" x14ac:dyDescent="0.2">
      <c r="I82" s="11"/>
    </row>
    <row r="83" spans="9:9" s="10" customFormat="1" x14ac:dyDescent="0.2">
      <c r="I83" s="11"/>
    </row>
  </sheetData>
  <mergeCells count="16">
    <mergeCell ref="A3:B3"/>
    <mergeCell ref="F3:H3"/>
    <mergeCell ref="I3:L3"/>
    <mergeCell ref="A42:AE43"/>
    <mergeCell ref="A44:AE45"/>
    <mergeCell ref="A1:B1"/>
    <mergeCell ref="C1:D1"/>
    <mergeCell ref="A2:B2"/>
    <mergeCell ref="F2:H2"/>
    <mergeCell ref="I2:L2"/>
    <mergeCell ref="A4:B4"/>
    <mergeCell ref="F4:H4"/>
    <mergeCell ref="I4:L4"/>
    <mergeCell ref="A5:AD6"/>
    <mergeCell ref="A8:F8"/>
    <mergeCell ref="H8:L8"/>
  </mergeCells>
  <pageMargins left="0.7" right="0.7" top="0.75" bottom="0.75" header="0.3" footer="0.3"/>
  <pageSetup paperSize="5" scale="68" fitToHeight="0" orientation="landscape" r:id="rId1"/>
  <headerFooter alignWithMargins="0">
    <oddHeader>&amp;C&amp;"Arial,Bold"&amp;14RFA 2025-213 –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428677194076af3fdf0648290120b117">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114551f94e579d40ffc552563daeb05c"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FCA7FF-CC22-4BB2-BB2A-765FC8011B06}">
  <ds:schemaRefs>
    <ds:schemaRef ds:uri="http://schemas.microsoft.com/sharepoint/v3/contenttype/forms"/>
  </ds:schemaRefs>
</ds:datastoreItem>
</file>

<file path=customXml/itemProps2.xml><?xml version="1.0" encoding="utf-8"?>
<ds:datastoreItem xmlns:ds="http://schemas.openxmlformats.org/officeDocument/2006/customXml" ds:itemID="{B74E6E4F-DEEE-40AD-A693-3470B1DF3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11DF0F-06D7-430D-88B5-DDF20DD93BFE}">
  <ds:schemaRefs>
    <ds:schemaRef ds:uri="http://schemas.microsoft.com/office/2006/metadata/properties"/>
    <ds:schemaRef ds:uri="http://schemas.microsoft.com/office/infopath/2007/PartnerControls"/>
    <ds:schemaRef ds:uri="http://schemas.microsoft.com/sharepoint/v3"/>
    <ds:schemaRef ds:uri="ee2a4f69-3a29-4b24-b170-d37fab3647f8"/>
    <ds:schemaRef ds:uri="31c33541-f0e7-4482-9c8a-fb53b33b075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2025-10-01T19:39:58Z</dcterms:created>
  <dcterms:modified xsi:type="dcterms:W3CDTF">2025-10-01T19:46:27Z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y fmtid="{D5CDD505-2E9C-101B-9397-08002B2CF9AE}" pid="3" name="MediaServiceImageTags">
    <vt:lpwstr/>
  </property>
</Properties>
</file>