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4" documentId="8_{9D52EFD9-16EE-4849-9EB0-EB20DD297DB0}" xr6:coauthVersionLast="47" xr6:coauthVersionMax="47" xr10:uidLastSave="{BDA822EB-52A5-4408-8CE5-47C975EFC9B6}"/>
  <bookViews>
    <workbookView xWindow="-120" yWindow="-120" windowWidth="29040" windowHeight="15720" xr2:uid="{97656373-B558-4671-B794-AEEB4AE610D3}"/>
  </bookViews>
  <sheets>
    <sheet name="Funding Selection" sheetId="1" r:id="rId1"/>
  </sheets>
  <definedNames>
    <definedName name="_xlnm.Print_Titles" localSheetId="0">'Funding Selection'!$A:$A,'Funding Selection'!$1:$1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<sst xmlns="http://schemas.openxmlformats.org/spreadsheetml/2006/main" count="253" uniqueCount="87">
  <si>
    <t>Application Number</t>
  </si>
  <si>
    <t>Name of Development</t>
  </si>
  <si>
    <t>County</t>
  </si>
  <si>
    <t>County Size</t>
  </si>
  <si>
    <t>Developer(s)</t>
  </si>
  <si>
    <t>Authorized Principal Representative</t>
  </si>
  <si>
    <t>Combination or Linked Application?</t>
  </si>
  <si>
    <t>Total Units in this App</t>
  </si>
  <si>
    <t>Combination Application Name or Linked Applications New Development Name</t>
  </si>
  <si>
    <t>Eligible SAIL Request Amount</t>
  </si>
  <si>
    <t>Eligible ELI Request Amount</t>
  </si>
  <si>
    <t>Each Application's Total Live Local SAIL Request Amount (SAIL plus ELI)</t>
  </si>
  <si>
    <t>Combination or both Linked Applications Total Live Local SAIL Request Amount</t>
  </si>
  <si>
    <t>Eligible For Funding?</t>
  </si>
  <si>
    <t>Combination and Linked Applications' Eligibility Status</t>
  </si>
  <si>
    <t>Commits to the Ten 22% Units Commitment</t>
  </si>
  <si>
    <t>Combination and Linked Applications' Commitment to Ten 22% Units Commitment</t>
  </si>
  <si>
    <t>Total Points</t>
  </si>
  <si>
    <t>Combination and Linked Applications' Total Points</t>
  </si>
  <si>
    <t>Corporation Funding Per Set-Aside Unit</t>
  </si>
  <si>
    <t>A/B Leveraging</t>
  </si>
  <si>
    <t>Combination and Linked Applications' A/B Leveraging</t>
  </si>
  <si>
    <t>Age of Development Funding Preference</t>
  </si>
  <si>
    <t>Combination and Linked Applications' Age of Development Funding Preference</t>
  </si>
  <si>
    <t>Number of Units Funding Preference</t>
  </si>
  <si>
    <t>Combination and Linked Applications' Number of Units Funding Preference</t>
  </si>
  <si>
    <t>Florida Job Creation Preference</t>
  </si>
  <si>
    <t>Combination and Linked Applications' Job Creation Status</t>
  </si>
  <si>
    <t>Lottery Number</t>
  </si>
  <si>
    <t>Combination and Linked Applications' Lottery Number</t>
  </si>
  <si>
    <t>2026-346BSN</t>
  </si>
  <si>
    <t>LD Apt</t>
  </si>
  <si>
    <t>Orange</t>
  </si>
  <si>
    <t>L</t>
  </si>
  <si>
    <t>LD Apt Developer, LLC</t>
  </si>
  <si>
    <t>Daniel Coakley</t>
  </si>
  <si>
    <t>Reconst.</t>
  </si>
  <si>
    <t>CGPA Parcel B</t>
  </si>
  <si>
    <t>Y</t>
  </si>
  <si>
    <t>A</t>
  </si>
  <si>
    <t>2026-347BS</t>
  </si>
  <si>
    <t>CGPA Parcel B Developer, LLC</t>
  </si>
  <si>
    <t>New</t>
  </si>
  <si>
    <t>N</t>
  </si>
  <si>
    <t>2026-356BSN</t>
  </si>
  <si>
    <t>Springfield Apartments 1</t>
  </si>
  <si>
    <t>Leon</t>
  </si>
  <si>
    <t>M</t>
  </si>
  <si>
    <t>New Affordable Housing Partners, LLC; Tallahassee Housing Developer, Inc</t>
  </si>
  <si>
    <t>Carmen Chubb</t>
  </si>
  <si>
    <t>Combo</t>
  </si>
  <si>
    <t>2026-355S</t>
  </si>
  <si>
    <t>Dominium Cocoa West</t>
  </si>
  <si>
    <t>Brevard</t>
  </si>
  <si>
    <t>Cocoa Leased Housing Development III, LLC; Space Coast Community Development Corporation</t>
  </si>
  <si>
    <t>Katessa Archer</t>
  </si>
  <si>
    <t>2026-352BS*</t>
  </si>
  <si>
    <t>Avalon Pointe</t>
  </si>
  <si>
    <t>Royal American Properties, LLC; RACB Developer, LLC</t>
  </si>
  <si>
    <t>Joseph Chapman</t>
  </si>
  <si>
    <t>2026-353BSN</t>
  </si>
  <si>
    <t>Briarwood Apartments</t>
  </si>
  <si>
    <t>2026-348S</t>
  </si>
  <si>
    <t>Gallery at Little Havana</t>
  </si>
  <si>
    <t>Miami-Dade</t>
  </si>
  <si>
    <t>Gallery at Little Havana Developer, LLC</t>
  </si>
  <si>
    <t>Alberto Milo, Jr.</t>
  </si>
  <si>
    <t>Residences at Lummus Parc</t>
  </si>
  <si>
    <t>2026-349S</t>
  </si>
  <si>
    <t>Residences at Lummus Parc Developer, LLC</t>
  </si>
  <si>
    <t>2026-350BS</t>
  </si>
  <si>
    <t>Culmer Residences</t>
  </si>
  <si>
    <t>Culmer Residences Development, LLC</t>
  </si>
  <si>
    <t>Kenneth Naylor</t>
  </si>
  <si>
    <t>2026-351BS</t>
  </si>
  <si>
    <t>Urban Square at Mercy Drive</t>
  </si>
  <si>
    <t>Dantes Partners South LLC; Thayer Street I LLC</t>
  </si>
  <si>
    <t>Omabuwa Binitie</t>
  </si>
  <si>
    <t>B</t>
  </si>
  <si>
    <t>2026-354BS</t>
  </si>
  <si>
    <t>Bayside Gardens</t>
  </si>
  <si>
    <t>Okaloosa</t>
  </si>
  <si>
    <t>25 Robinwood Developers, LLC; Bayside Development of Fort Walton, LLC</t>
  </si>
  <si>
    <t>Carol Gardner</t>
  </si>
  <si>
    <t>*The Corporation Funding Per Set-Aside Amount changed during scoring.</t>
  </si>
  <si>
    <t>On March 20,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</si>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</sst>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3">
    <cellStyle name="Comma" xfId="1" builtinId="3"/>
    <cellStyle name="Comma 3" xfId="2" xr:uid="{EA10ED10-7E53-4207-8563-D2E4E738E5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EE705-E280-4F49-9ECC-0707BAE86863}">
  <sheetPr>
    <pageSetUpPr fitToPage="1"/>
  </sheetPr>
  <dimension ref="A1:AE20"/>
  <sheetViews>
    <sheetView showGridLines="0" tabSelected="1" view="pageLayout" zoomScaleNormal="115" workbookViewId="0">
      <selection activeCell="G22" sqref="G22"/>
    </sheetView>
  </sheetViews>
  <sheetFormatPr defaultColWidth="9.140625" defaultRowHeight="12" x14ac:dyDescent="0.2"/>
  <cols>
    <col min="1" max="1" width="9.85546875" style="4" customWidth="1"/>
    <col min="2" max="2" width="14.5703125" style="18" customWidth="1"/>
    <col min="3" max="3" width="10.7109375" style="4" bestFit="1" customWidth="1"/>
    <col min="4" max="4" width="6.5703125" style="19" customWidth="1"/>
    <col min="5" max="5" width="14.7109375" style="19" customWidth="1"/>
    <col min="6" max="6" width="14.28515625" style="19" customWidth="1"/>
    <col min="7" max="7" width="12.7109375" style="19" customWidth="1"/>
    <col min="8" max="8" width="10.7109375" style="19" customWidth="1"/>
    <col min="9" max="9" width="13" style="19" hidden="1" customWidth="1"/>
    <col min="10" max="10" width="14.28515625" style="4" hidden="1" customWidth="1"/>
    <col min="11" max="11" width="10.42578125" style="4" hidden="1" customWidth="1"/>
    <col min="12" max="12" width="12.7109375" style="4" hidden="1" customWidth="1"/>
    <col min="13" max="13" width="10.42578125" style="4" customWidth="1"/>
    <col min="14" max="14" width="8.85546875" style="4" hidden="1" customWidth="1"/>
    <col min="15" max="15" width="10.5703125" style="4" customWidth="1"/>
    <col min="16" max="16" width="13" style="4" hidden="1" customWidth="1"/>
    <col min="17" max="17" width="13" style="4" customWidth="1"/>
    <col min="18" max="18" width="6.7109375" style="4" hidden="1" customWidth="1"/>
    <col min="19" max="19" width="10.140625" style="4" customWidth="1"/>
    <col min="20" max="20" width="11.28515625" style="4" hidden="1" customWidth="1"/>
    <col min="21" max="21" width="10.42578125" style="4" hidden="1" customWidth="1"/>
    <col min="22" max="22" width="10.42578125" style="4" customWidth="1"/>
    <col min="23" max="23" width="11.140625" style="4" hidden="1" customWidth="1"/>
    <col min="24" max="24" width="11.42578125" style="4" customWidth="1"/>
    <col min="25" max="25" width="7.140625" style="4" hidden="1" customWidth="1"/>
    <col min="26" max="26" width="10.140625" style="4" customWidth="1"/>
    <col min="27" max="27" width="7.140625" style="19" hidden="1" customWidth="1"/>
    <col min="28" max="28" width="10.5703125" style="19" customWidth="1"/>
    <col min="29" max="29" width="0" style="4" hidden="1" customWidth="1"/>
    <col min="30" max="16384" width="9.140625" style="4"/>
  </cols>
  <sheetData>
    <row r="1" spans="1:31" s="3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1" ht="22.5" customHeight="1" x14ac:dyDescent="0.2">
      <c r="A2" s="17"/>
      <c r="J2" s="19"/>
      <c r="K2" s="19"/>
      <c r="AA2" s="4"/>
      <c r="AB2" s="4"/>
      <c r="AC2" s="19"/>
      <c r="AD2" s="19"/>
    </row>
    <row r="3" spans="1:31" ht="24" x14ac:dyDescent="0.2">
      <c r="A3" s="5" t="s">
        <v>30</v>
      </c>
      <c r="B3" s="5" t="s">
        <v>31</v>
      </c>
      <c r="C3" s="5" t="s">
        <v>32</v>
      </c>
      <c r="D3" s="6" t="s">
        <v>33</v>
      </c>
      <c r="E3" s="5" t="s">
        <v>34</v>
      </c>
      <c r="F3" s="5" t="s">
        <v>35</v>
      </c>
      <c r="G3" s="7" t="s">
        <v>36</v>
      </c>
      <c r="H3" s="6">
        <v>160</v>
      </c>
      <c r="I3" s="5" t="s">
        <v>37</v>
      </c>
      <c r="J3" s="8">
        <v>11000000</v>
      </c>
      <c r="K3" s="8">
        <v>0</v>
      </c>
      <c r="L3" s="8">
        <v>11000000</v>
      </c>
      <c r="M3" s="20">
        <f t="shared" ref="M3:M13" si="0">SUMIF(I$3:I$13,I3,L$3:L$13)</f>
        <v>22000000</v>
      </c>
      <c r="N3" s="9" t="s">
        <v>38</v>
      </c>
      <c r="O3" s="9" t="s">
        <v>38</v>
      </c>
      <c r="P3" s="10" t="s">
        <v>38</v>
      </c>
      <c r="Q3" s="10" t="s">
        <v>38</v>
      </c>
      <c r="R3" s="11">
        <v>20</v>
      </c>
      <c r="S3" s="11">
        <v>40</v>
      </c>
      <c r="T3" s="12">
        <v>51137.21</v>
      </c>
      <c r="U3" s="13" t="s">
        <v>39</v>
      </c>
      <c r="V3" s="13" t="s">
        <v>39</v>
      </c>
      <c r="W3" s="14" t="s">
        <v>38</v>
      </c>
      <c r="X3" s="14" t="s">
        <v>38</v>
      </c>
      <c r="Y3" s="10" t="s">
        <v>38</v>
      </c>
      <c r="Z3" s="10" t="s">
        <v>38</v>
      </c>
      <c r="AA3" s="15" t="s">
        <v>38</v>
      </c>
      <c r="AB3" s="15" t="s">
        <v>38</v>
      </c>
      <c r="AC3" s="16">
        <v>10</v>
      </c>
      <c r="AD3" s="16">
        <v>1</v>
      </c>
      <c r="AE3" s="19"/>
    </row>
    <row r="4" spans="1:31" ht="24" x14ac:dyDescent="0.2">
      <c r="A4" s="5" t="s">
        <v>40</v>
      </c>
      <c r="B4" s="5" t="s">
        <v>37</v>
      </c>
      <c r="C4" s="5" t="s">
        <v>32</v>
      </c>
      <c r="D4" s="6" t="s">
        <v>33</v>
      </c>
      <c r="E4" s="5" t="s">
        <v>41</v>
      </c>
      <c r="F4" s="5" t="s">
        <v>35</v>
      </c>
      <c r="G4" s="5" t="s">
        <v>42</v>
      </c>
      <c r="H4" s="6">
        <v>160</v>
      </c>
      <c r="I4" s="5" t="s">
        <v>37</v>
      </c>
      <c r="J4" s="8">
        <v>11000000</v>
      </c>
      <c r="K4" s="8">
        <v>0</v>
      </c>
      <c r="L4" s="8">
        <v>11000000</v>
      </c>
      <c r="M4" s="20">
        <f t="shared" si="0"/>
        <v>22000000</v>
      </c>
      <c r="N4" s="9" t="s">
        <v>38</v>
      </c>
      <c r="O4" s="9" t="s">
        <v>38</v>
      </c>
      <c r="P4" s="10" t="s">
        <v>43</v>
      </c>
      <c r="Q4" s="10" t="s">
        <v>38</v>
      </c>
      <c r="R4" s="11">
        <v>20</v>
      </c>
      <c r="S4" s="11">
        <v>40</v>
      </c>
      <c r="T4" s="12">
        <v>56762.31</v>
      </c>
      <c r="U4" s="13" t="s">
        <v>39</v>
      </c>
      <c r="V4" s="13" t="s">
        <v>39</v>
      </c>
      <c r="W4" s="14" t="s">
        <v>38</v>
      </c>
      <c r="X4" s="14" t="s">
        <v>38</v>
      </c>
      <c r="Y4" s="10" t="s">
        <v>38</v>
      </c>
      <c r="Z4" s="10" t="s">
        <v>38</v>
      </c>
      <c r="AA4" s="15" t="s">
        <v>38</v>
      </c>
      <c r="AB4" s="15" t="s">
        <v>38</v>
      </c>
      <c r="AC4" s="16">
        <v>1</v>
      </c>
      <c r="AD4" s="16">
        <v>1</v>
      </c>
      <c r="AE4" s="19"/>
    </row>
    <row r="5" spans="1:31" ht="60" x14ac:dyDescent="0.2">
      <c r="A5" s="5" t="s">
        <v>44</v>
      </c>
      <c r="B5" s="5" t="s">
        <v>45</v>
      </c>
      <c r="C5" s="5" t="s">
        <v>46</v>
      </c>
      <c r="D5" s="6" t="s">
        <v>47</v>
      </c>
      <c r="E5" s="5" t="s">
        <v>48</v>
      </c>
      <c r="F5" s="5" t="s">
        <v>49</v>
      </c>
      <c r="G5" s="5" t="s">
        <v>50</v>
      </c>
      <c r="H5" s="6">
        <v>240</v>
      </c>
      <c r="I5" s="5" t="s">
        <v>45</v>
      </c>
      <c r="J5" s="8">
        <v>18000000</v>
      </c>
      <c r="K5" s="8">
        <v>1000000</v>
      </c>
      <c r="L5" s="8">
        <v>19000000</v>
      </c>
      <c r="M5" s="20">
        <f t="shared" si="0"/>
        <v>19000000</v>
      </c>
      <c r="N5" s="9" t="s">
        <v>38</v>
      </c>
      <c r="O5" s="9" t="s">
        <v>38</v>
      </c>
      <c r="P5" s="10" t="s">
        <v>38</v>
      </c>
      <c r="Q5" s="10" t="s">
        <v>38</v>
      </c>
      <c r="R5" s="11">
        <v>20</v>
      </c>
      <c r="S5" s="11">
        <v>40</v>
      </c>
      <c r="T5" s="12">
        <v>62775</v>
      </c>
      <c r="U5" s="13" t="s">
        <v>39</v>
      </c>
      <c r="V5" s="13" t="s">
        <v>39</v>
      </c>
      <c r="W5" s="14" t="s">
        <v>38</v>
      </c>
      <c r="X5" s="14" t="s">
        <v>38</v>
      </c>
      <c r="Y5" s="10" t="s">
        <v>38</v>
      </c>
      <c r="Z5" s="10" t="s">
        <v>38</v>
      </c>
      <c r="AA5" s="15" t="s">
        <v>38</v>
      </c>
      <c r="AB5" s="15" t="s">
        <v>38</v>
      </c>
      <c r="AC5" s="16">
        <v>2</v>
      </c>
      <c r="AD5" s="16">
        <v>2</v>
      </c>
      <c r="AE5" s="19"/>
    </row>
    <row r="6" spans="1:31" ht="84" x14ac:dyDescent="0.2">
      <c r="A6" s="5" t="s">
        <v>51</v>
      </c>
      <c r="B6" s="5" t="s">
        <v>52</v>
      </c>
      <c r="C6" s="5" t="s">
        <v>53</v>
      </c>
      <c r="D6" s="6" t="s">
        <v>47</v>
      </c>
      <c r="E6" s="5" t="s">
        <v>54</v>
      </c>
      <c r="F6" s="5" t="s">
        <v>55</v>
      </c>
      <c r="G6" s="5" t="s">
        <v>50</v>
      </c>
      <c r="H6" s="6">
        <v>360</v>
      </c>
      <c r="I6" s="5" t="s">
        <v>52</v>
      </c>
      <c r="J6" s="8">
        <v>21000000</v>
      </c>
      <c r="K6" s="8">
        <v>1000000</v>
      </c>
      <c r="L6" s="8">
        <v>22000000</v>
      </c>
      <c r="M6" s="20">
        <f t="shared" si="0"/>
        <v>22000000</v>
      </c>
      <c r="N6" s="9" t="s">
        <v>38</v>
      </c>
      <c r="O6" s="9" t="s">
        <v>38</v>
      </c>
      <c r="P6" s="10" t="s">
        <v>43</v>
      </c>
      <c r="Q6" s="10" t="s">
        <v>43</v>
      </c>
      <c r="R6" s="11">
        <v>20</v>
      </c>
      <c r="S6" s="11">
        <v>40</v>
      </c>
      <c r="T6" s="12">
        <v>54651.18</v>
      </c>
      <c r="U6" s="13" t="s">
        <v>39</v>
      </c>
      <c r="V6" s="13" t="s">
        <v>39</v>
      </c>
      <c r="W6" s="14" t="s">
        <v>38</v>
      </c>
      <c r="X6" s="14" t="s">
        <v>38</v>
      </c>
      <c r="Y6" s="10" t="s">
        <v>38</v>
      </c>
      <c r="Z6" s="10" t="s">
        <v>38</v>
      </c>
      <c r="AA6" s="15" t="s">
        <v>38</v>
      </c>
      <c r="AB6" s="15" t="s">
        <v>38</v>
      </c>
      <c r="AC6" s="16">
        <v>5</v>
      </c>
      <c r="AD6" s="16">
        <v>5</v>
      </c>
      <c r="AE6" s="19"/>
    </row>
    <row r="7" spans="1:31" ht="48" x14ac:dyDescent="0.2">
      <c r="A7" s="5" t="s">
        <v>56</v>
      </c>
      <c r="B7" s="5" t="s">
        <v>57</v>
      </c>
      <c r="C7" s="5" t="s">
        <v>46</v>
      </c>
      <c r="D7" s="6" t="s">
        <v>47</v>
      </c>
      <c r="E7" s="5" t="s">
        <v>58</v>
      </c>
      <c r="F7" s="5" t="s">
        <v>59</v>
      </c>
      <c r="G7" s="5" t="s">
        <v>42</v>
      </c>
      <c r="H7" s="6">
        <v>92</v>
      </c>
      <c r="I7" s="5" t="s">
        <v>57</v>
      </c>
      <c r="J7" s="8">
        <v>8911107</v>
      </c>
      <c r="K7" s="8">
        <v>815000</v>
      </c>
      <c r="L7" s="8">
        <v>9726107</v>
      </c>
      <c r="M7" s="20">
        <f t="shared" si="0"/>
        <v>20413621</v>
      </c>
      <c r="N7" s="9" t="s">
        <v>38</v>
      </c>
      <c r="O7" s="9" t="s">
        <v>38</v>
      </c>
      <c r="P7" s="10" t="s">
        <v>43</v>
      </c>
      <c r="Q7" s="10" t="s">
        <v>38</v>
      </c>
      <c r="R7" s="11">
        <v>20</v>
      </c>
      <c r="S7" s="11">
        <v>40</v>
      </c>
      <c r="T7" s="12">
        <v>87173.87</v>
      </c>
      <c r="U7" s="13" t="s">
        <v>39</v>
      </c>
      <c r="V7" s="13" t="s">
        <v>39</v>
      </c>
      <c r="W7" s="14" t="s">
        <v>38</v>
      </c>
      <c r="X7" s="14" t="s">
        <v>38</v>
      </c>
      <c r="Y7" s="10" t="s">
        <v>43</v>
      </c>
      <c r="Z7" s="10" t="s">
        <v>43</v>
      </c>
      <c r="AA7" s="15" t="s">
        <v>38</v>
      </c>
      <c r="AB7" s="15" t="s">
        <v>38</v>
      </c>
      <c r="AC7" s="16">
        <v>6</v>
      </c>
      <c r="AD7" s="16">
        <v>6</v>
      </c>
      <c r="AE7" s="19"/>
    </row>
    <row r="8" spans="1:31" ht="48" x14ac:dyDescent="0.2">
      <c r="A8" s="5" t="s">
        <v>60</v>
      </c>
      <c r="B8" s="5" t="s">
        <v>61</v>
      </c>
      <c r="C8" s="5" t="s">
        <v>46</v>
      </c>
      <c r="D8" s="6" t="s">
        <v>47</v>
      </c>
      <c r="E8" s="5" t="s">
        <v>58</v>
      </c>
      <c r="F8" s="5" t="s">
        <v>59</v>
      </c>
      <c r="G8" s="7" t="s">
        <v>36</v>
      </c>
      <c r="H8" s="6">
        <v>93</v>
      </c>
      <c r="I8" s="5" t="s">
        <v>57</v>
      </c>
      <c r="J8" s="8">
        <v>9926714</v>
      </c>
      <c r="K8" s="8">
        <v>760800</v>
      </c>
      <c r="L8" s="8">
        <v>10687514</v>
      </c>
      <c r="M8" s="20">
        <f t="shared" si="0"/>
        <v>20413621</v>
      </c>
      <c r="N8" s="9" t="s">
        <v>38</v>
      </c>
      <c r="O8" s="9" t="s">
        <v>38</v>
      </c>
      <c r="P8" s="10" t="s">
        <v>38</v>
      </c>
      <c r="Q8" s="10" t="s">
        <v>38</v>
      </c>
      <c r="R8" s="11">
        <v>20</v>
      </c>
      <c r="S8" s="11">
        <v>40</v>
      </c>
      <c r="T8" s="12">
        <v>93930.2</v>
      </c>
      <c r="U8" s="13" t="s">
        <v>39</v>
      </c>
      <c r="V8" s="13" t="s">
        <v>39</v>
      </c>
      <c r="W8" s="14" t="s">
        <v>38</v>
      </c>
      <c r="X8" s="14" t="s">
        <v>38</v>
      </c>
      <c r="Y8" s="10" t="s">
        <v>38</v>
      </c>
      <c r="Z8" s="10" t="s">
        <v>43</v>
      </c>
      <c r="AA8" s="15" t="s">
        <v>38</v>
      </c>
      <c r="AB8" s="15" t="s">
        <v>38</v>
      </c>
      <c r="AC8" s="16">
        <v>9</v>
      </c>
      <c r="AD8" s="16">
        <v>6</v>
      </c>
      <c r="AE8" s="19"/>
    </row>
    <row r="9" spans="1:31" ht="36" x14ac:dyDescent="0.2">
      <c r="A9" s="5" t="s">
        <v>62</v>
      </c>
      <c r="B9" s="5" t="s">
        <v>63</v>
      </c>
      <c r="C9" s="5" t="s">
        <v>64</v>
      </c>
      <c r="D9" s="6" t="s">
        <v>33</v>
      </c>
      <c r="E9" s="5" t="s">
        <v>65</v>
      </c>
      <c r="F9" s="5" t="s">
        <v>66</v>
      </c>
      <c r="G9" s="7" t="s">
        <v>36</v>
      </c>
      <c r="H9" s="6">
        <v>130</v>
      </c>
      <c r="I9" s="5" t="s">
        <v>67</v>
      </c>
      <c r="J9" s="8">
        <v>9000000</v>
      </c>
      <c r="K9" s="8">
        <v>0</v>
      </c>
      <c r="L9" s="8">
        <v>9000000</v>
      </c>
      <c r="M9" s="20">
        <f t="shared" si="0"/>
        <v>20000000</v>
      </c>
      <c r="N9" s="9" t="s">
        <v>38</v>
      </c>
      <c r="O9" s="9" t="s">
        <v>38</v>
      </c>
      <c r="P9" s="10" t="s">
        <v>43</v>
      </c>
      <c r="Q9" s="10" t="s">
        <v>43</v>
      </c>
      <c r="R9" s="11">
        <v>20</v>
      </c>
      <c r="S9" s="11">
        <v>40</v>
      </c>
      <c r="T9" s="12">
        <v>57159.25</v>
      </c>
      <c r="U9" s="13" t="s">
        <v>39</v>
      </c>
      <c r="V9" s="13" t="s">
        <v>39</v>
      </c>
      <c r="W9" s="14" t="s">
        <v>38</v>
      </c>
      <c r="X9" s="14" t="s">
        <v>43</v>
      </c>
      <c r="Y9" s="10" t="s">
        <v>38</v>
      </c>
      <c r="Z9" s="10" t="s">
        <v>38</v>
      </c>
      <c r="AA9" s="15" t="s">
        <v>38</v>
      </c>
      <c r="AB9" s="15" t="s">
        <v>38</v>
      </c>
      <c r="AC9" s="16">
        <v>3</v>
      </c>
      <c r="AD9" s="16">
        <v>3</v>
      </c>
      <c r="AE9" s="19"/>
    </row>
    <row r="10" spans="1:31" ht="36" x14ac:dyDescent="0.2">
      <c r="A10" s="5" t="s">
        <v>68</v>
      </c>
      <c r="B10" s="5" t="s">
        <v>67</v>
      </c>
      <c r="C10" s="5" t="s">
        <v>64</v>
      </c>
      <c r="D10" s="6" t="s">
        <v>33</v>
      </c>
      <c r="E10" s="5" t="s">
        <v>69</v>
      </c>
      <c r="F10" s="5" t="s">
        <v>66</v>
      </c>
      <c r="G10" s="5" t="s">
        <v>42</v>
      </c>
      <c r="H10" s="6">
        <v>152</v>
      </c>
      <c r="I10" s="5" t="s">
        <v>67</v>
      </c>
      <c r="J10" s="8">
        <v>11000000</v>
      </c>
      <c r="K10" s="8">
        <v>0</v>
      </c>
      <c r="L10" s="8">
        <v>11000000</v>
      </c>
      <c r="M10" s="20">
        <f t="shared" si="0"/>
        <v>20000000</v>
      </c>
      <c r="N10" s="9" t="s">
        <v>38</v>
      </c>
      <c r="O10" s="9" t="s">
        <v>38</v>
      </c>
      <c r="P10" s="10" t="s">
        <v>43</v>
      </c>
      <c r="Q10" s="10" t="s">
        <v>43</v>
      </c>
      <c r="R10" s="11">
        <v>20</v>
      </c>
      <c r="S10" s="11">
        <v>40</v>
      </c>
      <c r="T10" s="12">
        <v>64247.09</v>
      </c>
      <c r="U10" s="13" t="s">
        <v>39</v>
      </c>
      <c r="V10" s="13" t="s">
        <v>39</v>
      </c>
      <c r="W10" s="14" t="s">
        <v>43</v>
      </c>
      <c r="X10" s="14" t="s">
        <v>43</v>
      </c>
      <c r="Y10" s="10" t="s">
        <v>38</v>
      </c>
      <c r="Z10" s="10" t="s">
        <v>38</v>
      </c>
      <c r="AA10" s="15" t="s">
        <v>38</v>
      </c>
      <c r="AB10" s="15" t="s">
        <v>38</v>
      </c>
      <c r="AC10" s="16">
        <v>11</v>
      </c>
      <c r="AD10" s="16">
        <v>3</v>
      </c>
      <c r="AE10" s="19"/>
    </row>
    <row r="11" spans="1:31" ht="36" x14ac:dyDescent="0.2">
      <c r="A11" s="5" t="s">
        <v>70</v>
      </c>
      <c r="B11" s="5" t="s">
        <v>71</v>
      </c>
      <c r="C11" s="5" t="s">
        <v>64</v>
      </c>
      <c r="D11" s="6" t="s">
        <v>33</v>
      </c>
      <c r="E11" s="5" t="s">
        <v>72</v>
      </c>
      <c r="F11" s="5" t="s">
        <v>73</v>
      </c>
      <c r="G11" s="5" t="s">
        <v>50</v>
      </c>
      <c r="H11" s="6">
        <v>192</v>
      </c>
      <c r="I11" s="5" t="s">
        <v>71</v>
      </c>
      <c r="J11" s="8">
        <v>20500000</v>
      </c>
      <c r="K11" s="8">
        <v>0</v>
      </c>
      <c r="L11" s="8">
        <v>20500000</v>
      </c>
      <c r="M11" s="20">
        <f t="shared" si="0"/>
        <v>20500000</v>
      </c>
      <c r="N11" s="9" t="s">
        <v>38</v>
      </c>
      <c r="O11" s="9" t="s">
        <v>38</v>
      </c>
      <c r="P11" s="10" t="s">
        <v>43</v>
      </c>
      <c r="Q11" s="10" t="s">
        <v>43</v>
      </c>
      <c r="R11" s="11">
        <v>20</v>
      </c>
      <c r="S11" s="11">
        <v>40</v>
      </c>
      <c r="T11" s="12">
        <v>88153.58</v>
      </c>
      <c r="U11" s="13" t="s">
        <v>39</v>
      </c>
      <c r="V11" s="13" t="s">
        <v>39</v>
      </c>
      <c r="W11" s="14" t="s">
        <v>43</v>
      </c>
      <c r="X11" s="14" t="s">
        <v>43</v>
      </c>
      <c r="Y11" s="10" t="s">
        <v>38</v>
      </c>
      <c r="Z11" s="10" t="s">
        <v>38</v>
      </c>
      <c r="AA11" s="15" t="s">
        <v>38</v>
      </c>
      <c r="AB11" s="15" t="s">
        <v>38</v>
      </c>
      <c r="AC11" s="16">
        <v>8</v>
      </c>
      <c r="AD11" s="16">
        <v>8</v>
      </c>
      <c r="AE11" s="19"/>
    </row>
    <row r="12" spans="1:31" ht="36" x14ac:dyDescent="0.2">
      <c r="A12" s="5" t="s">
        <v>74</v>
      </c>
      <c r="B12" s="5" t="s">
        <v>75</v>
      </c>
      <c r="C12" s="5" t="s">
        <v>32</v>
      </c>
      <c r="D12" s="6" t="s">
        <v>33</v>
      </c>
      <c r="E12" s="5" t="s">
        <v>76</v>
      </c>
      <c r="F12" s="5" t="s">
        <v>77</v>
      </c>
      <c r="G12" s="5" t="s">
        <v>50</v>
      </c>
      <c r="H12" s="6">
        <v>172</v>
      </c>
      <c r="I12" s="5" t="s">
        <v>75</v>
      </c>
      <c r="J12" s="8">
        <v>19780000</v>
      </c>
      <c r="K12" s="8">
        <v>0</v>
      </c>
      <c r="L12" s="8">
        <v>19780000</v>
      </c>
      <c r="M12" s="20">
        <f t="shared" si="0"/>
        <v>19780000</v>
      </c>
      <c r="N12" s="9" t="s">
        <v>38</v>
      </c>
      <c r="O12" s="9" t="s">
        <v>38</v>
      </c>
      <c r="P12" s="10" t="s">
        <v>43</v>
      </c>
      <c r="Q12" s="10" t="s">
        <v>43</v>
      </c>
      <c r="R12" s="11">
        <v>20</v>
      </c>
      <c r="S12" s="11">
        <v>40</v>
      </c>
      <c r="T12" s="12">
        <v>108857.55</v>
      </c>
      <c r="U12" s="13" t="s">
        <v>78</v>
      </c>
      <c r="V12" s="13" t="s">
        <v>78</v>
      </c>
      <c r="W12" s="14" t="s">
        <v>38</v>
      </c>
      <c r="X12" s="14" t="s">
        <v>38</v>
      </c>
      <c r="Y12" s="10" t="s">
        <v>38</v>
      </c>
      <c r="Z12" s="10" t="s">
        <v>38</v>
      </c>
      <c r="AA12" s="15" t="s">
        <v>38</v>
      </c>
      <c r="AB12" s="15" t="s">
        <v>38</v>
      </c>
      <c r="AC12" s="16">
        <v>4</v>
      </c>
      <c r="AD12" s="16">
        <v>4</v>
      </c>
      <c r="AE12" s="19"/>
    </row>
    <row r="13" spans="1:31" ht="60" x14ac:dyDescent="0.2">
      <c r="A13" s="5" t="s">
        <v>79</v>
      </c>
      <c r="B13" s="5" t="s">
        <v>80</v>
      </c>
      <c r="C13" s="5" t="s">
        <v>81</v>
      </c>
      <c r="D13" s="6" t="s">
        <v>47</v>
      </c>
      <c r="E13" s="5" t="s">
        <v>82</v>
      </c>
      <c r="F13" s="5" t="s">
        <v>83</v>
      </c>
      <c r="G13" s="5" t="s">
        <v>50</v>
      </c>
      <c r="H13" s="6">
        <v>144</v>
      </c>
      <c r="I13" s="5" t="s">
        <v>80</v>
      </c>
      <c r="J13" s="8">
        <v>16000000</v>
      </c>
      <c r="K13" s="8">
        <v>0</v>
      </c>
      <c r="L13" s="8">
        <v>16000000</v>
      </c>
      <c r="M13" s="20">
        <f t="shared" si="0"/>
        <v>16000000</v>
      </c>
      <c r="N13" s="9" t="s">
        <v>38</v>
      </c>
      <c r="O13" s="9" t="s">
        <v>38</v>
      </c>
      <c r="P13" s="10" t="s">
        <v>43</v>
      </c>
      <c r="Q13" s="10" t="s">
        <v>43</v>
      </c>
      <c r="R13" s="11">
        <v>20</v>
      </c>
      <c r="S13" s="11">
        <v>40</v>
      </c>
      <c r="T13" s="12">
        <v>103230</v>
      </c>
      <c r="U13" s="13" t="s">
        <v>78</v>
      </c>
      <c r="V13" s="13" t="s">
        <v>78</v>
      </c>
      <c r="W13" s="14" t="s">
        <v>38</v>
      </c>
      <c r="X13" s="14" t="s">
        <v>38</v>
      </c>
      <c r="Y13" s="10" t="s">
        <v>38</v>
      </c>
      <c r="Z13" s="10" t="s">
        <v>38</v>
      </c>
      <c r="AA13" s="15" t="s">
        <v>38</v>
      </c>
      <c r="AB13" s="15" t="s">
        <v>38</v>
      </c>
      <c r="AC13" s="16">
        <v>7</v>
      </c>
      <c r="AD13" s="16">
        <v>7</v>
      </c>
      <c r="AE13" s="19"/>
    </row>
    <row r="15" spans="1:31" x14ac:dyDescent="0.2">
      <c r="A15" s="4" t="s">
        <v>84</v>
      </c>
    </row>
    <row r="17" spans="1:30" x14ac:dyDescent="0.2">
      <c r="A17" s="4" t="s">
        <v>85</v>
      </c>
    </row>
    <row r="19" spans="1:30" ht="24" customHeight="1" x14ac:dyDescent="0.2">
      <c r="A19" s="22" t="s">
        <v>86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</sheetData>
  <mergeCells count="2">
    <mergeCell ref="A19:AD19"/>
    <mergeCell ref="A20:AD20"/>
  </mergeCells>
  <pageMargins left="0.7" right="0.7" top="0.75" bottom="0.75" header="0.3" footer="0.3"/>
  <pageSetup paperSize="5" scale="82" fitToHeight="0" orientation="landscape" r:id="rId1"/>
  <headerFooter alignWithMargins="0">
    <oddHeader xml:space="preserve">&amp;C&amp;"Arial,Bold"&amp;14RFA 2025-214 - Board Approved Scoring Results&amp;R Page &amp;P of &amp;N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0EDAE-54C6-45FB-9223-712A7D459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75E1C6-F7B6-4C14-93BF-A22E42278EA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F2C48F34-636E-437F-B95E-D10F5DAB92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Funding Selection</vt:lpstr>
      <vt:lpstr>'Funding Selection'!Print_Titles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2026-03-19T18:09:14Z</cp:lastPrinted>
  <dcterms:created xsi:type="dcterms:W3CDTF">2026-03-04T20:03:44Z</dcterms:created>
  <dcterms:modified xsi:type="dcterms:W3CDTF">2026-03-19T18:10:24Z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