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3 Mixed-Use/"/>
    </mc:Choice>
  </mc:AlternateContent>
  <xr:revisionPtr revIDLastSave="0" documentId="8_{CBB21B2E-FD68-41E3-AB88-9CB6301EBC17}" xr6:coauthVersionLast="47" xr6:coauthVersionMax="47" xr10:uidLastSave="{00000000-0000-0000-0000-000000000000}"/>
  <bookViews>
    <workbookView xWindow="28680" yWindow="-120" windowWidth="29040" windowHeight="15720" xr2:uid="{33D1A3D7-14C9-415E-99E8-FE36FB1B7C1D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0" i="1" l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T50" i="1"/>
  <c r="L50" i="1"/>
  <c r="T49" i="1"/>
  <c r="L49" i="1"/>
  <c r="T48" i="1"/>
  <c r="L48" i="1"/>
  <c r="T47" i="1"/>
  <c r="L47" i="1"/>
  <c r="T46" i="1"/>
  <c r="L46" i="1"/>
  <c r="T45" i="1"/>
  <c r="L45" i="1"/>
  <c r="T43" i="1"/>
  <c r="L43" i="1"/>
  <c r="T42" i="1"/>
  <c r="L42" i="1"/>
  <c r="T41" i="1"/>
  <c r="L41" i="1"/>
  <c r="T40" i="1"/>
  <c r="L40" i="1"/>
  <c r="T39" i="1"/>
  <c r="L39" i="1"/>
  <c r="T38" i="1"/>
  <c r="L38" i="1"/>
  <c r="T37" i="1"/>
  <c r="L37" i="1"/>
  <c r="T36" i="1"/>
  <c r="L36" i="1"/>
  <c r="T35" i="1"/>
  <c r="L35" i="1"/>
  <c r="T34" i="1"/>
  <c r="L34" i="1"/>
  <c r="T33" i="1"/>
  <c r="L33" i="1"/>
  <c r="T32" i="1"/>
  <c r="L32" i="1"/>
  <c r="T31" i="1"/>
  <c r="L31" i="1"/>
  <c r="T30" i="1"/>
  <c r="L30" i="1"/>
  <c r="T29" i="1"/>
  <c r="L29" i="1"/>
  <c r="T28" i="1"/>
  <c r="L28" i="1"/>
  <c r="T27" i="1"/>
  <c r="L27" i="1"/>
  <c r="T26" i="1"/>
  <c r="L26" i="1"/>
  <c r="T25" i="1"/>
  <c r="L25" i="1"/>
  <c r="T24" i="1"/>
  <c r="L24" i="1"/>
  <c r="T23" i="1"/>
  <c r="L23" i="1"/>
  <c r="T22" i="1"/>
  <c r="L22" i="1"/>
  <c r="T21" i="1"/>
  <c r="L21" i="1"/>
  <c r="T20" i="1"/>
  <c r="L20" i="1"/>
  <c r="T19" i="1"/>
  <c r="L19" i="1"/>
  <c r="T18" i="1"/>
  <c r="L18" i="1"/>
  <c r="T17" i="1"/>
  <c r="L17" i="1"/>
  <c r="T16" i="1"/>
  <c r="L16" i="1"/>
  <c r="T15" i="1"/>
  <c r="L15" i="1"/>
  <c r="T14" i="1"/>
  <c r="L14" i="1"/>
  <c r="T13" i="1"/>
  <c r="L13" i="1"/>
  <c r="T12" i="1"/>
  <c r="L12" i="1"/>
  <c r="T11" i="1"/>
  <c r="L11" i="1"/>
  <c r="T10" i="1"/>
  <c r="L10" i="1"/>
  <c r="T9" i="1"/>
  <c r="L9" i="1"/>
  <c r="T8" i="1"/>
  <c r="L8" i="1"/>
  <c r="T7" i="1"/>
  <c r="L7" i="1"/>
  <c r="T6" i="1"/>
  <c r="L6" i="1"/>
  <c r="T5" i="1"/>
  <c r="L5" i="1"/>
  <c r="T4" i="1"/>
  <c r="L4" i="1"/>
  <c r="T3" i="1"/>
  <c r="L3" i="1"/>
</calcChain>
</file>

<file path=xl/sharedStrings.xml><?xml version="1.0" encoding="utf-8"?>
<sst xmlns="http://schemas.openxmlformats.org/spreadsheetml/2006/main" count="947" uniqueCount="281">
  <si>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</si>
  <si>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</si>
  <si>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</si>
  <si>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</si>
  <si>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</si>
  <si>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</si>
  <si>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Development Type</t>
  </si>
  <si>
    <t>Demo</t>
  </si>
  <si>
    <t>Units</t>
  </si>
  <si>
    <t>Live Local SAIL Base Request Amount</t>
  </si>
  <si>
    <t>ELI Request Amount</t>
  </si>
  <si>
    <t>Total Live Local SAIL Request Amount (SAIL plus ELI)</t>
  </si>
  <si>
    <t>MMRB Request Amount</t>
  </si>
  <si>
    <t>4% HC Request Amount</t>
  </si>
  <si>
    <t>Eligible For Funding?</t>
  </si>
  <si>
    <t>Publicly Owned Lands Development Goal</t>
  </si>
  <si>
    <t>Youth Aging Out of Foster Care Goal</t>
  </si>
  <si>
    <t>Urban In-Fill Development</t>
  </si>
  <si>
    <t>Mixed-Use Development</t>
  </si>
  <si>
    <t>Elderly, Mixed-Use  Development</t>
  </si>
  <si>
    <t>Florida Keys Area Goal</t>
  </si>
  <si>
    <t>Permit Ready Goal</t>
  </si>
  <si>
    <t>Priority Level</t>
  </si>
  <si>
    <t>Total Points</t>
  </si>
  <si>
    <t>Tier Level</t>
  </si>
  <si>
    <t>Corporation Funding PSAU</t>
  </si>
  <si>
    <t>A/B/C Leveraging</t>
  </si>
  <si>
    <t>Proximity Funding Preference</t>
  </si>
  <si>
    <t>Florida Job Creation Preference</t>
  </si>
  <si>
    <t>Lottery Number</t>
  </si>
  <si>
    <t>Eligible Applications</t>
  </si>
  <si>
    <t>2026-001S</t>
  </si>
  <si>
    <t>Hollywood Vista</t>
  </si>
  <si>
    <t>Broward</t>
  </si>
  <si>
    <t>L</t>
  </si>
  <si>
    <t>Matthew A. Rieger</t>
  </si>
  <si>
    <t>HTG Vista Developer, LLC</t>
  </si>
  <si>
    <t>HR</t>
  </si>
  <si>
    <t>F</t>
  </si>
  <si>
    <t>Y</t>
  </si>
  <si>
    <t>N</t>
  </si>
  <si>
    <t>B</t>
  </si>
  <si>
    <t>2026-002BS</t>
  </si>
  <si>
    <t>Twin Lakes Estates - Phase III</t>
  </si>
  <si>
    <t>Polk</t>
  </si>
  <si>
    <t>HTG Twin Lakes III Developer, LLC; Polk County Housing Developers, Inc.</t>
  </si>
  <si>
    <t>G</t>
  </si>
  <si>
    <t>2026-004S</t>
  </si>
  <si>
    <t>Gallery at SoMi Parc Phase Two</t>
  </si>
  <si>
    <t>Miami-Dade</t>
  </si>
  <si>
    <t>Alberto Milo, Jr.</t>
  </si>
  <si>
    <t>Gallery at SoMi Parc Phase Two Developer, LLC</t>
  </si>
  <si>
    <t>A</t>
  </si>
  <si>
    <t>2026-005BS</t>
  </si>
  <si>
    <t>Culmer Place on 10th</t>
  </si>
  <si>
    <t>Kenneth Naylor</t>
  </si>
  <si>
    <t>APC Culmer Development III, LLC</t>
  </si>
  <si>
    <t>2026-006S</t>
  </si>
  <si>
    <t>Ekos at Bayonet Point III</t>
  </si>
  <si>
    <t>Pasco</t>
  </si>
  <si>
    <t>M</t>
  </si>
  <si>
    <t>Christopher L. Shear</t>
  </si>
  <si>
    <t>MHP Pasco III Developer, LLC</t>
  </si>
  <si>
    <t>MR 5/6</t>
  </si>
  <si>
    <t>2026-007S</t>
  </si>
  <si>
    <t>Residences at the Carver</t>
  </si>
  <si>
    <t>Carver Theater Development, LLC</t>
  </si>
  <si>
    <t>2026-008S</t>
  </si>
  <si>
    <t>Gallery at Cross Creek</t>
  </si>
  <si>
    <t>Gallery at Cross Creek Developer, LLC</t>
  </si>
  <si>
    <t>2026-009S</t>
  </si>
  <si>
    <t>Rainbow Village II</t>
  </si>
  <si>
    <t>RGC Phase II Developer, LLC</t>
  </si>
  <si>
    <t>2026-010S</t>
  </si>
  <si>
    <t>Pinellas Heights II</t>
  </si>
  <si>
    <t>Pinellas</t>
  </si>
  <si>
    <t>Neil Brickfield</t>
  </si>
  <si>
    <t>Newstar Development, LLC; PCHA Development, LLC</t>
  </si>
  <si>
    <t>E, Non-ALF</t>
  </si>
  <si>
    <t>C</t>
  </si>
  <si>
    <t>2026-011BS</t>
  </si>
  <si>
    <t>350 Overtown</t>
  </si>
  <si>
    <t>Sydne Garchik</t>
  </si>
  <si>
    <t>MRK Partners Inc.; SFCLT 350 Dev MM LLC</t>
  </si>
  <si>
    <t>2026-012BS</t>
  </si>
  <si>
    <t>Village Oaks Apartments</t>
  </si>
  <si>
    <t>Escambia</t>
  </si>
  <si>
    <t>C. Hunter Nelson</t>
  </si>
  <si>
    <t>ECG Village Oaks Developer, LLC</t>
  </si>
  <si>
    <t>2026-013S</t>
  </si>
  <si>
    <t>Skyway Flats</t>
  </si>
  <si>
    <t>ECG Pinellas Developer, LLC</t>
  </si>
  <si>
    <t>2026-014S</t>
  </si>
  <si>
    <t>DeSoto Apartments II</t>
  </si>
  <si>
    <t>Manatee</t>
  </si>
  <si>
    <t>J. David Heller</t>
  </si>
  <si>
    <t>DeSoto Apartments II Developer LLC; WCZ Development LLC</t>
  </si>
  <si>
    <t>MR 4</t>
  </si>
  <si>
    <t>2026-015BS</t>
  </si>
  <si>
    <t>Merlin Crossing</t>
  </si>
  <si>
    <t>Duval</t>
  </si>
  <si>
    <t>Jeffrey J. Woda</t>
  </si>
  <si>
    <t>The Woda Group, Inc.</t>
  </si>
  <si>
    <t>2026-016BS</t>
  </si>
  <si>
    <t>FBC Affordable P1B</t>
  </si>
  <si>
    <t>Brevard</t>
  </si>
  <si>
    <t>Daniel Coakley</t>
  </si>
  <si>
    <t>FBC Affordable P1B Developer, LLC</t>
  </si>
  <si>
    <t>2026-017BS</t>
  </si>
  <si>
    <t>Aura Living</t>
  </si>
  <si>
    <t>Jose J Figueroa</t>
  </si>
  <si>
    <t>Aura Developer, LLC</t>
  </si>
  <si>
    <t>2026-018BS</t>
  </si>
  <si>
    <t>Lofts at Trumbo</t>
  </si>
  <si>
    <t>Monroe</t>
  </si>
  <si>
    <t>S</t>
  </si>
  <si>
    <t>James R. Hoover</t>
  </si>
  <si>
    <t>TVC Development, Inc.</t>
  </si>
  <si>
    <t>2026-019S</t>
  </si>
  <si>
    <t>Liberty Square Phase Six</t>
  </si>
  <si>
    <t>Liberty Square Phase Six Developer, LLC</t>
  </si>
  <si>
    <t>2026-020BS</t>
  </si>
  <si>
    <t>Santa Cruz Isles</t>
  </si>
  <si>
    <t>Lewis V Swezy</t>
  </si>
  <si>
    <t>RS Development Corp</t>
  </si>
  <si>
    <t>2026-021BS</t>
  </si>
  <si>
    <t>Pinnacle at Southland</t>
  </si>
  <si>
    <t>David O. Deutch</t>
  </si>
  <si>
    <t>Pinnacle Communities, LLC</t>
  </si>
  <si>
    <t>2026-022BS</t>
  </si>
  <si>
    <t>CGPA Parcel A</t>
  </si>
  <si>
    <t>Orange</t>
  </si>
  <si>
    <t>CGPA Parcel A Developer, LLC</t>
  </si>
  <si>
    <t>2026-023BS</t>
  </si>
  <si>
    <t>Pinnacle at Audubon Place</t>
  </si>
  <si>
    <t>Pinnacle Communities II, LLC</t>
  </si>
  <si>
    <t>2026-024BS</t>
  </si>
  <si>
    <t>GHA Build First Site</t>
  </si>
  <si>
    <t>Alachua</t>
  </si>
  <si>
    <t>Renee Sandell</t>
  </si>
  <si>
    <t xml:space="preserve">Paces Preservation Partners, LLC; GHA Development, LLC </t>
  </si>
  <si>
    <t>2026-025BS</t>
  </si>
  <si>
    <t xml:space="preserve">The View at Central City </t>
  </si>
  <si>
    <t>View at Central City Developer LLC ; WCZ Development LLC</t>
  </si>
  <si>
    <t>2026-026S</t>
  </si>
  <si>
    <t>Claude Pepper II</t>
  </si>
  <si>
    <t>David Burstyn</t>
  </si>
  <si>
    <t>Redwood CP Developer II, LLC</t>
  </si>
  <si>
    <t>2026-027BS</t>
  </si>
  <si>
    <t>Annie Coleman 14</t>
  </si>
  <si>
    <t>Magasi Redwood AC Developer I, LLC</t>
  </si>
  <si>
    <t>2026-028BS</t>
  </si>
  <si>
    <t>Pinnacle on Sixth</t>
  </si>
  <si>
    <t>Palm Beach</t>
  </si>
  <si>
    <t>2026-029BS</t>
  </si>
  <si>
    <t>Notre Communaute</t>
  </si>
  <si>
    <t>Stephanie Berman</t>
  </si>
  <si>
    <t>C4Dev Notre Communaute, LLC</t>
  </si>
  <si>
    <t>2026-030BS</t>
  </si>
  <si>
    <t>Poinciana Terrace</t>
  </si>
  <si>
    <t>Hillsborough</t>
  </si>
  <si>
    <t>Poinciana Terrace Development, LLC</t>
  </si>
  <si>
    <t>2026-031S</t>
  </si>
  <si>
    <t>Metro Grande I</t>
  </si>
  <si>
    <t>Mara S. Mades</t>
  </si>
  <si>
    <t>Cornerstone Group Partners, LLC</t>
  </si>
  <si>
    <t>2026-032S</t>
  </si>
  <si>
    <t>Mama Hattie's House</t>
  </si>
  <si>
    <t>HTG Girl Power Developer, LLC</t>
  </si>
  <si>
    <t>2026-033BS</t>
  </si>
  <si>
    <t>RPV Parcel C</t>
  </si>
  <si>
    <t>RPV Parcel C Developer, LLC</t>
  </si>
  <si>
    <t>2026-034S</t>
  </si>
  <si>
    <t>Divers Cove</t>
  </si>
  <si>
    <t>Brian K Swanton</t>
  </si>
  <si>
    <t>Gorman &amp; Company, LLC</t>
  </si>
  <si>
    <t>2026-035BS</t>
  </si>
  <si>
    <t>Bromley Square</t>
  </si>
  <si>
    <t>Jonathan L. Wolf</t>
  </si>
  <si>
    <t>Bromley Square Developer, LLC</t>
  </si>
  <si>
    <t>2026-036S</t>
  </si>
  <si>
    <t>JR Tower</t>
  </si>
  <si>
    <t>Scott Macdonald</t>
  </si>
  <si>
    <t>Blue JRT Developer, LLC</t>
  </si>
  <si>
    <t>2026-037BS</t>
  </si>
  <si>
    <t>Jones on Hogan</t>
  </si>
  <si>
    <t>Salvatore G. Leone</t>
  </si>
  <si>
    <t>AGLL Development, LLC</t>
  </si>
  <si>
    <t>2026-038S</t>
  </si>
  <si>
    <t>Homestead Gardens Phase II</t>
  </si>
  <si>
    <t>Mario Procida</t>
  </si>
  <si>
    <t>DBC PROCIDA II LLC</t>
  </si>
  <si>
    <t>2026-041BS</t>
  </si>
  <si>
    <t>Arbors at Naranja</t>
  </si>
  <si>
    <t>Daniel F. Acosta</t>
  </si>
  <si>
    <t>ACRUVA Community Developers, LLC</t>
  </si>
  <si>
    <t>2026-042S</t>
  </si>
  <si>
    <t>Orange on 14th Street</t>
  </si>
  <si>
    <t>2026-043S</t>
  </si>
  <si>
    <t>Edison Towers II</t>
  </si>
  <si>
    <t>Carol Gardner</t>
  </si>
  <si>
    <t>TEDC Affordable Communities Inc.</t>
  </si>
  <si>
    <t>2026-047BS</t>
  </si>
  <si>
    <t>David M. Pemberton Senior Residences</t>
  </si>
  <si>
    <t>Willie Logan</t>
  </si>
  <si>
    <t>Opa-locka Community Development Corporation, Inc. d/b/a Ten North Group</t>
  </si>
  <si>
    <t>Ineligible Applications</t>
  </si>
  <si>
    <t>2026-003S</t>
  </si>
  <si>
    <t>Ekos Melrose Manors</t>
  </si>
  <si>
    <t>MHP Melrose Developer, LLC</t>
  </si>
  <si>
    <t>2026-039S</t>
  </si>
  <si>
    <t>Ekos Paseo Al Mar</t>
  </si>
  <si>
    <t>MHP Hillsborough I Developer, LLC</t>
  </si>
  <si>
    <t>2026-040BS</t>
  </si>
  <si>
    <t>Belleview Manor</t>
  </si>
  <si>
    <t>Patrick E Law</t>
  </si>
  <si>
    <t>ARD Belleview Manor, LLC; New South Residential, LLC</t>
  </si>
  <si>
    <t>2026-044S</t>
  </si>
  <si>
    <t>West Grove Phase Two</t>
  </si>
  <si>
    <t>Kareem Brantley</t>
  </si>
  <si>
    <t>Integral Florida LLC</t>
  </si>
  <si>
    <t>2026-045S</t>
  </si>
  <si>
    <t>Uptown Center</t>
  </si>
  <si>
    <t>Kareem T Brantley</t>
  </si>
  <si>
    <t>2026-046BS</t>
  </si>
  <si>
    <t>Ashley East Tampa</t>
  </si>
  <si>
    <t>All Counties</t>
  </si>
  <si>
    <t>Awardees</t>
  </si>
  <si>
    <t>Baker</t>
  </si>
  <si>
    <t>Bay</t>
  </si>
  <si>
    <t>Bradford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</si>
  <si>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</si>
  <si>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</si>
  <si>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</si>
  <si>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</si>
  <si>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</si>
  <si>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</si>
  <si>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</si>
  <si>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</si>
  <si>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</si>
  <si>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</si>
  <si>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</si>
  <si>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</si>
  <si>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</si>
  <si>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</si>
  <si>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</si>
  <si>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</si>
  <si>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</si>
  <si>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</si>
  <si>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</si>
  <si>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</si>
  <si>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</si>
  <si>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</si>
  <si>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</si>
  <si>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</si>
  <si>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</si>
  <si>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</si>
  <si>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</si>
  <si>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</si>
  <si>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</si>
  <si>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</si>
  <si>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Marion</t>
  </si>
  <si>
    <t>Martin</t>
  </si>
  <si>
    <t>Nassau</t>
  </si>
  <si>
    <t>Okaloosa</t>
  </si>
  <si>
    <t>Okeechobee</t>
  </si>
  <si>
    <t>Osceola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</si>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</sst>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1" xfId="0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6" fontId="5" fillId="0" borderId="0" xfId="0" applyNumberFormat="1" applyFont="1" applyAlignment="1">
      <alignment horizontal="left" wrapText="1"/>
    </xf>
    <xf numFmtId="164" fontId="6" fillId="0" borderId="0" xfId="1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0" xfId="2" applyNumberFormat="1" applyFont="1" applyFill="1" applyBorder="1" applyAlignment="1">
      <alignment horizontal="center"/>
    </xf>
    <xf numFmtId="8" fontId="5" fillId="0" borderId="0" xfId="0" applyNumberFormat="1" applyFont="1" applyAlignment="1">
      <alignment horizontal="left" wrapText="1"/>
    </xf>
    <xf numFmtId="8" fontId="5" fillId="0" borderId="0" xfId="0" applyNumberFormat="1" applyFont="1" applyAlignment="1">
      <alignment horizontal="center" wrapText="1"/>
    </xf>
    <xf numFmtId="0" fontId="6" fillId="0" borderId="0" xfId="1" applyNumberFormat="1" applyFont="1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6" fontId="5" fillId="0" borderId="1" xfId="0" applyNumberFormat="1" applyFont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8" fontId="5" fillId="0" borderId="1" xfId="0" applyNumberFormat="1" applyFont="1" applyBorder="1" applyAlignment="1">
      <alignment horizontal="left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1" xfId="0" applyFont="1" applyBorder="1" applyAlignment="1" applyProtection="1">
      <alignment horizontal="left" vertical="center" wrapText="1" readingOrder="1"/>
      <protection locked="0"/>
    </xf>
    <xf numFmtId="0" fontId="6" fillId="0" borderId="1" xfId="0" applyFont="1" applyBorder="1" applyAlignment="1">
      <alignment vertical="center"/>
    </xf>
  </cellXfs>
  <cellStyles count="3">
    <cellStyle name="Comma" xfId="1" builtinId="3"/>
    <cellStyle name="Comma 3" xfId="2" xr:uid="{FD121CBF-17EE-4B5B-8860-34EF1C59F82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5E51-B9E6-4E9A-90EC-AF84EB3A59E8}">
  <sheetPr>
    <pageSetUpPr fitToPage="1"/>
  </sheetPr>
  <dimension ref="A1:AD120"/>
  <sheetViews>
    <sheetView showGridLines="0" tabSelected="1" zoomScale="140" zoomScaleNormal="14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T5" sqref="T5"/>
    </sheetView>
  </sheetViews>
  <sheetFormatPr defaultColWidth="9.140625" defaultRowHeight="12" x14ac:dyDescent="0.2"/>
  <cols>
    <col min="1" max="1" width="8.5703125" style="27" customWidth="1"/>
    <col min="2" max="2" width="16.140625" style="30" customWidth="1"/>
    <col min="3" max="3" width="11.140625" style="27" bestFit="1" customWidth="1"/>
    <col min="4" max="4" width="3.140625" style="32" bestFit="1" customWidth="1"/>
    <col min="5" max="5" width="10.42578125" style="27" customWidth="1"/>
    <col min="6" max="6" width="19.140625" style="27" customWidth="1"/>
    <col min="7" max="7" width="5.140625" style="32" customWidth="1"/>
    <col min="8" max="8" width="5.5703125" style="32" customWidth="1"/>
    <col min="9" max="9" width="4.42578125" style="32" customWidth="1"/>
    <col min="10" max="10" width="10.5703125" style="33" hidden="1" customWidth="1"/>
    <col min="11" max="11" width="10.140625" style="33" hidden="1" customWidth="1"/>
    <col min="12" max="12" width="10" style="27" bestFit="1" customWidth="1"/>
    <col min="13" max="13" width="10.5703125" style="27" hidden="1" customWidth="1"/>
    <col min="14" max="14" width="9.5703125" style="27" hidden="1" customWidth="1"/>
    <col min="15" max="15" width="5.140625" style="27" bestFit="1" customWidth="1"/>
    <col min="16" max="16" width="8.85546875" style="32" bestFit="1" customWidth="1"/>
    <col min="17" max="17" width="6.7109375" style="32" bestFit="1" customWidth="1"/>
    <col min="18" max="19" width="5.42578125" style="32" bestFit="1" customWidth="1"/>
    <col min="20" max="20" width="7.7109375" style="32" customWidth="1"/>
    <col min="21" max="22" width="5.42578125" style="32" bestFit="1" customWidth="1"/>
    <col min="23" max="25" width="3.140625" style="27" bestFit="1" customWidth="1"/>
    <col min="26" max="26" width="10.140625" style="27" hidden="1" customWidth="1"/>
    <col min="27" max="27" width="3.42578125" style="27" customWidth="1"/>
    <col min="28" max="28" width="6.140625" style="27" bestFit="1" customWidth="1"/>
    <col min="29" max="29" width="7.140625" style="27" customWidth="1"/>
    <col min="30" max="30" width="3.140625" style="32" bestFit="1" customWidth="1"/>
    <col min="31" max="16384" width="9.140625" style="27"/>
  </cols>
  <sheetData>
    <row r="1" spans="1:30" s="4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s="16" customFormat="1" ht="20.25" customHeight="1" x14ac:dyDescent="0.2">
      <c r="A2" s="5" t="s">
        <v>30</v>
      </c>
      <c r="B2" s="6"/>
      <c r="C2" s="6"/>
      <c r="D2" s="7"/>
      <c r="E2" s="6"/>
      <c r="F2" s="6"/>
      <c r="G2" s="8"/>
      <c r="H2" s="7"/>
      <c r="I2" s="7"/>
      <c r="J2" s="9"/>
      <c r="K2" s="9"/>
      <c r="L2" s="10"/>
      <c r="M2" s="9"/>
      <c r="N2" s="9"/>
      <c r="O2" s="11"/>
      <c r="P2" s="11"/>
      <c r="Q2" s="11"/>
      <c r="R2" s="11"/>
      <c r="S2" s="11"/>
      <c r="T2" s="11"/>
      <c r="U2" s="11"/>
      <c r="V2" s="11"/>
      <c r="W2" s="12"/>
      <c r="X2" s="11"/>
      <c r="Y2" s="12"/>
      <c r="Z2" s="13"/>
      <c r="AA2" s="14"/>
      <c r="AB2" s="15"/>
      <c r="AC2" s="11"/>
      <c r="AD2" s="7"/>
    </row>
    <row r="3" spans="1:30" ht="24" x14ac:dyDescent="0.2">
      <c r="A3" s="17" t="s">
        <v>31</v>
      </c>
      <c r="B3" s="17" t="s">
        <v>32</v>
      </c>
      <c r="C3" s="17" t="s">
        <v>33</v>
      </c>
      <c r="D3" s="18" t="s">
        <v>34</v>
      </c>
      <c r="E3" s="17" t="s">
        <v>35</v>
      </c>
      <c r="F3" s="17" t="s">
        <v>36</v>
      </c>
      <c r="G3" s="19" t="s">
        <v>37</v>
      </c>
      <c r="H3" s="18" t="s">
        <v>38</v>
      </c>
      <c r="I3" s="18">
        <v>118</v>
      </c>
      <c r="J3" s="20">
        <v>7316000</v>
      </c>
      <c r="K3" s="20">
        <v>0</v>
      </c>
      <c r="L3" s="21">
        <f t="shared" ref="L3:L43" si="0">SUM(J3:K3)</f>
        <v>7316000</v>
      </c>
      <c r="M3" s="17"/>
      <c r="N3" s="20">
        <v>2488510</v>
      </c>
      <c r="O3" s="22" t="s">
        <v>39</v>
      </c>
      <c r="P3" s="22" t="s">
        <v>39</v>
      </c>
      <c r="Q3" s="22" t="s">
        <v>39</v>
      </c>
      <c r="R3" s="22" t="s">
        <v>39</v>
      </c>
      <c r="S3" s="22" t="s">
        <v>39</v>
      </c>
      <c r="T3" s="22" t="str">
        <f t="shared" ref="T3:T43" si="1">IF(S3="","",IF(AND(H3="E, Non-ALF",S3="Y"),"Y","N"))</f>
        <v>N</v>
      </c>
      <c r="U3" s="22" t="s">
        <v>40</v>
      </c>
      <c r="V3" s="22" t="s">
        <v>40</v>
      </c>
      <c r="W3" s="23">
        <v>1</v>
      </c>
      <c r="X3" s="22">
        <v>10</v>
      </c>
      <c r="Y3" s="23">
        <v>1</v>
      </c>
      <c r="Z3" s="24">
        <v>45046.57</v>
      </c>
      <c r="AA3" s="25" t="s">
        <v>41</v>
      </c>
      <c r="AB3" s="26" t="s">
        <v>39</v>
      </c>
      <c r="AC3" s="22" t="s">
        <v>39</v>
      </c>
      <c r="AD3" s="18">
        <v>8</v>
      </c>
    </row>
    <row r="4" spans="1:30" ht="48" x14ac:dyDescent="0.2">
      <c r="A4" s="17" t="s">
        <v>42</v>
      </c>
      <c r="B4" s="17" t="s">
        <v>43</v>
      </c>
      <c r="C4" s="17" t="s">
        <v>44</v>
      </c>
      <c r="D4" s="18" t="s">
        <v>34</v>
      </c>
      <c r="E4" s="17" t="s">
        <v>35</v>
      </c>
      <c r="F4" s="17" t="s">
        <v>45</v>
      </c>
      <c r="G4" s="19" t="s">
        <v>46</v>
      </c>
      <c r="H4" s="18" t="s">
        <v>38</v>
      </c>
      <c r="I4" s="18">
        <v>92</v>
      </c>
      <c r="J4" s="20">
        <v>6600000</v>
      </c>
      <c r="K4" s="20">
        <v>0</v>
      </c>
      <c r="L4" s="21">
        <f t="shared" si="0"/>
        <v>6600000</v>
      </c>
      <c r="M4" s="20">
        <v>15000000</v>
      </c>
      <c r="N4" s="20">
        <v>1346056</v>
      </c>
      <c r="O4" s="22" t="s">
        <v>39</v>
      </c>
      <c r="P4" s="22" t="s">
        <v>39</v>
      </c>
      <c r="Q4" s="22" t="s">
        <v>39</v>
      </c>
      <c r="R4" s="22" t="s">
        <v>39</v>
      </c>
      <c r="S4" s="22" t="s">
        <v>39</v>
      </c>
      <c r="T4" s="22" t="str">
        <f t="shared" si="1"/>
        <v>N</v>
      </c>
      <c r="U4" s="22" t="s">
        <v>40</v>
      </c>
      <c r="V4" s="22" t="s">
        <v>40</v>
      </c>
      <c r="W4" s="23">
        <v>1</v>
      </c>
      <c r="X4" s="22">
        <v>10</v>
      </c>
      <c r="Y4" s="23">
        <v>2</v>
      </c>
      <c r="Z4" s="24">
        <v>66650.67</v>
      </c>
      <c r="AA4" s="25" t="s">
        <v>41</v>
      </c>
      <c r="AB4" s="26" t="s">
        <v>39</v>
      </c>
      <c r="AC4" s="22" t="s">
        <v>39</v>
      </c>
      <c r="AD4" s="18">
        <v>33</v>
      </c>
    </row>
    <row r="5" spans="1:30" ht="36" x14ac:dyDescent="0.2">
      <c r="A5" s="17" t="s">
        <v>47</v>
      </c>
      <c r="B5" s="17" t="s">
        <v>48</v>
      </c>
      <c r="C5" s="17" t="s">
        <v>49</v>
      </c>
      <c r="D5" s="18" t="s">
        <v>34</v>
      </c>
      <c r="E5" s="17" t="s">
        <v>50</v>
      </c>
      <c r="F5" s="17" t="s">
        <v>51</v>
      </c>
      <c r="G5" s="19" t="s">
        <v>37</v>
      </c>
      <c r="H5" s="18" t="s">
        <v>38</v>
      </c>
      <c r="I5" s="18">
        <v>323</v>
      </c>
      <c r="J5" s="20">
        <v>12750000</v>
      </c>
      <c r="K5" s="20">
        <v>0</v>
      </c>
      <c r="L5" s="21">
        <f t="shared" si="0"/>
        <v>12750000</v>
      </c>
      <c r="M5" s="17"/>
      <c r="N5" s="20">
        <v>3354367</v>
      </c>
      <c r="O5" s="22" t="s">
        <v>39</v>
      </c>
      <c r="P5" s="22" t="s">
        <v>39</v>
      </c>
      <c r="Q5" s="22" t="s">
        <v>40</v>
      </c>
      <c r="R5" s="22" t="s">
        <v>39</v>
      </c>
      <c r="S5" s="22" t="s">
        <v>40</v>
      </c>
      <c r="T5" s="22" t="str">
        <f t="shared" si="1"/>
        <v>N</v>
      </c>
      <c r="U5" s="22" t="s">
        <v>40</v>
      </c>
      <c r="V5" s="22" t="s">
        <v>40</v>
      </c>
      <c r="W5" s="23">
        <v>1</v>
      </c>
      <c r="X5" s="22">
        <v>10</v>
      </c>
      <c r="Y5" s="23">
        <v>1</v>
      </c>
      <c r="Z5" s="24">
        <v>33514.6</v>
      </c>
      <c r="AA5" s="25" t="s">
        <v>52</v>
      </c>
      <c r="AB5" s="26" t="s">
        <v>39</v>
      </c>
      <c r="AC5" s="22" t="s">
        <v>39</v>
      </c>
      <c r="AD5" s="18">
        <v>47</v>
      </c>
    </row>
    <row r="6" spans="1:30" ht="24" x14ac:dyDescent="0.2">
      <c r="A6" s="17" t="s">
        <v>53</v>
      </c>
      <c r="B6" s="17" t="s">
        <v>54</v>
      </c>
      <c r="C6" s="17" t="s">
        <v>49</v>
      </c>
      <c r="D6" s="18" t="s">
        <v>34</v>
      </c>
      <c r="E6" s="17" t="s">
        <v>55</v>
      </c>
      <c r="F6" s="17" t="s">
        <v>56</v>
      </c>
      <c r="G6" s="19" t="s">
        <v>37</v>
      </c>
      <c r="H6" s="18" t="s">
        <v>38</v>
      </c>
      <c r="I6" s="18">
        <v>276</v>
      </c>
      <c r="J6" s="20">
        <v>15250000</v>
      </c>
      <c r="K6" s="20">
        <v>0</v>
      </c>
      <c r="L6" s="21">
        <f t="shared" si="0"/>
        <v>15250000</v>
      </c>
      <c r="M6" s="20">
        <v>72000000</v>
      </c>
      <c r="N6" s="20">
        <v>5671306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40</v>
      </c>
      <c r="T6" s="22" t="str">
        <f t="shared" si="1"/>
        <v>N</v>
      </c>
      <c r="U6" s="22" t="s">
        <v>40</v>
      </c>
      <c r="V6" s="22" t="s">
        <v>40</v>
      </c>
      <c r="W6" s="23">
        <v>1</v>
      </c>
      <c r="X6" s="22">
        <v>10</v>
      </c>
      <c r="Y6" s="23">
        <v>1</v>
      </c>
      <c r="Z6" s="24">
        <v>45619.24</v>
      </c>
      <c r="AA6" s="25" t="s">
        <v>41</v>
      </c>
      <c r="AB6" s="26" t="s">
        <v>39</v>
      </c>
      <c r="AC6" s="22" t="s">
        <v>39</v>
      </c>
      <c r="AD6" s="18">
        <v>2</v>
      </c>
    </row>
    <row r="7" spans="1:30" ht="24" x14ac:dyDescent="0.2">
      <c r="A7" s="17" t="s">
        <v>57</v>
      </c>
      <c r="B7" s="17" t="s">
        <v>58</v>
      </c>
      <c r="C7" s="17" t="s">
        <v>59</v>
      </c>
      <c r="D7" s="18" t="s">
        <v>60</v>
      </c>
      <c r="E7" s="17" t="s">
        <v>61</v>
      </c>
      <c r="F7" s="17" t="s">
        <v>62</v>
      </c>
      <c r="G7" s="19" t="s">
        <v>63</v>
      </c>
      <c r="H7" s="18" t="s">
        <v>38</v>
      </c>
      <c r="I7" s="18">
        <v>126</v>
      </c>
      <c r="J7" s="20">
        <v>8000777</v>
      </c>
      <c r="K7" s="20">
        <v>0</v>
      </c>
      <c r="L7" s="21">
        <f t="shared" si="0"/>
        <v>8000777</v>
      </c>
      <c r="M7" s="17"/>
      <c r="N7" s="20">
        <v>1891465</v>
      </c>
      <c r="O7" s="22" t="s">
        <v>39</v>
      </c>
      <c r="P7" s="22" t="s">
        <v>40</v>
      </c>
      <c r="Q7" s="22" t="s">
        <v>40</v>
      </c>
      <c r="R7" s="22" t="s">
        <v>39</v>
      </c>
      <c r="S7" s="22" t="s">
        <v>40</v>
      </c>
      <c r="T7" s="22" t="str">
        <f t="shared" si="1"/>
        <v>N</v>
      </c>
      <c r="U7" s="22" t="s">
        <v>40</v>
      </c>
      <c r="V7" s="22" t="s">
        <v>40</v>
      </c>
      <c r="W7" s="23">
        <v>1</v>
      </c>
      <c r="X7" s="22">
        <v>10</v>
      </c>
      <c r="Y7" s="23">
        <v>2</v>
      </c>
      <c r="Z7" s="24">
        <v>57683.32</v>
      </c>
      <c r="AA7" s="25" t="s">
        <v>52</v>
      </c>
      <c r="AB7" s="26" t="s">
        <v>39</v>
      </c>
      <c r="AC7" s="22" t="s">
        <v>39</v>
      </c>
      <c r="AD7" s="18">
        <v>20</v>
      </c>
    </row>
    <row r="8" spans="1:30" ht="24" x14ac:dyDescent="0.2">
      <c r="A8" s="17" t="s">
        <v>64</v>
      </c>
      <c r="B8" s="17" t="s">
        <v>65</v>
      </c>
      <c r="C8" s="17" t="s">
        <v>49</v>
      </c>
      <c r="D8" s="18" t="s">
        <v>34</v>
      </c>
      <c r="E8" s="17" t="s">
        <v>55</v>
      </c>
      <c r="F8" s="17" t="s">
        <v>66</v>
      </c>
      <c r="G8" s="19" t="s">
        <v>37</v>
      </c>
      <c r="H8" s="18" t="s">
        <v>38</v>
      </c>
      <c r="I8" s="18">
        <v>71</v>
      </c>
      <c r="J8" s="20">
        <v>3000000</v>
      </c>
      <c r="K8" s="20">
        <v>0</v>
      </c>
      <c r="L8" s="21">
        <f t="shared" si="0"/>
        <v>3000000</v>
      </c>
      <c r="M8" s="17"/>
      <c r="N8" s="20">
        <v>1667544</v>
      </c>
      <c r="O8" s="22" t="s">
        <v>39</v>
      </c>
      <c r="P8" s="22" t="s">
        <v>39</v>
      </c>
      <c r="Q8" s="22" t="s">
        <v>40</v>
      </c>
      <c r="R8" s="22" t="s">
        <v>39</v>
      </c>
      <c r="S8" s="22" t="s">
        <v>40</v>
      </c>
      <c r="T8" s="22" t="str">
        <f t="shared" si="1"/>
        <v>N</v>
      </c>
      <c r="U8" s="22" t="s">
        <v>40</v>
      </c>
      <c r="V8" s="22" t="s">
        <v>40</v>
      </c>
      <c r="W8" s="23">
        <v>1</v>
      </c>
      <c r="X8" s="22">
        <v>10</v>
      </c>
      <c r="Y8" s="23">
        <v>2</v>
      </c>
      <c r="Z8" s="24">
        <v>37511.75</v>
      </c>
      <c r="AA8" s="25" t="s">
        <v>52</v>
      </c>
      <c r="AB8" s="26" t="s">
        <v>39</v>
      </c>
      <c r="AC8" s="22" t="s">
        <v>39</v>
      </c>
      <c r="AD8" s="18">
        <v>3</v>
      </c>
    </row>
    <row r="9" spans="1:30" ht="24" x14ac:dyDescent="0.2">
      <c r="A9" s="17" t="s">
        <v>67</v>
      </c>
      <c r="B9" s="17" t="s">
        <v>68</v>
      </c>
      <c r="C9" s="17" t="s">
        <v>33</v>
      </c>
      <c r="D9" s="18" t="s">
        <v>34</v>
      </c>
      <c r="E9" s="17" t="s">
        <v>50</v>
      </c>
      <c r="F9" s="17" t="s">
        <v>69</v>
      </c>
      <c r="G9" s="19" t="s">
        <v>37</v>
      </c>
      <c r="H9" s="18" t="s">
        <v>38</v>
      </c>
      <c r="I9" s="18">
        <v>279</v>
      </c>
      <c r="J9" s="20">
        <v>17000000</v>
      </c>
      <c r="K9" s="20">
        <v>1000000</v>
      </c>
      <c r="L9" s="21">
        <f t="shared" si="0"/>
        <v>18000000</v>
      </c>
      <c r="M9" s="17"/>
      <c r="N9" s="20">
        <v>2341991</v>
      </c>
      <c r="O9" s="22" t="s">
        <v>39</v>
      </c>
      <c r="P9" s="22" t="s">
        <v>39</v>
      </c>
      <c r="Q9" s="22" t="s">
        <v>40</v>
      </c>
      <c r="R9" s="22" t="s">
        <v>39</v>
      </c>
      <c r="S9" s="22" t="s">
        <v>40</v>
      </c>
      <c r="T9" s="22" t="str">
        <f t="shared" si="1"/>
        <v>N</v>
      </c>
      <c r="U9" s="22" t="s">
        <v>40</v>
      </c>
      <c r="V9" s="22" t="s">
        <v>40</v>
      </c>
      <c r="W9" s="23">
        <v>1</v>
      </c>
      <c r="X9" s="22">
        <v>10</v>
      </c>
      <c r="Y9" s="23">
        <v>2</v>
      </c>
      <c r="Z9" s="24">
        <v>32852.76</v>
      </c>
      <c r="AA9" s="25" t="s">
        <v>52</v>
      </c>
      <c r="AB9" s="26" t="s">
        <v>39</v>
      </c>
      <c r="AC9" s="22" t="s">
        <v>39</v>
      </c>
      <c r="AD9" s="18">
        <v>29</v>
      </c>
    </row>
    <row r="10" spans="1:30" ht="24" x14ac:dyDescent="0.2">
      <c r="A10" s="17" t="s">
        <v>70</v>
      </c>
      <c r="B10" s="17" t="s">
        <v>71</v>
      </c>
      <c r="C10" s="17" t="s">
        <v>49</v>
      </c>
      <c r="D10" s="18" t="s">
        <v>34</v>
      </c>
      <c r="E10" s="17" t="s">
        <v>35</v>
      </c>
      <c r="F10" s="17" t="s">
        <v>72</v>
      </c>
      <c r="G10" s="19" t="s">
        <v>37</v>
      </c>
      <c r="H10" s="18" t="s">
        <v>38</v>
      </c>
      <c r="I10" s="18">
        <v>280</v>
      </c>
      <c r="J10" s="20">
        <v>17000000</v>
      </c>
      <c r="K10" s="20">
        <v>0</v>
      </c>
      <c r="L10" s="21">
        <f t="shared" si="0"/>
        <v>17000000</v>
      </c>
      <c r="M10" s="17"/>
      <c r="N10" s="20">
        <v>6149197</v>
      </c>
      <c r="O10" s="22" t="s">
        <v>39</v>
      </c>
      <c r="P10" s="22" t="s">
        <v>39</v>
      </c>
      <c r="Q10" s="22" t="s">
        <v>39</v>
      </c>
      <c r="R10" s="22" t="s">
        <v>39</v>
      </c>
      <c r="S10" s="22" t="s">
        <v>39</v>
      </c>
      <c r="T10" s="22" t="str">
        <f t="shared" si="1"/>
        <v>N</v>
      </c>
      <c r="U10" s="22" t="s">
        <v>40</v>
      </c>
      <c r="V10" s="22" t="s">
        <v>40</v>
      </c>
      <c r="W10" s="23">
        <v>1</v>
      </c>
      <c r="X10" s="22">
        <v>10</v>
      </c>
      <c r="Y10" s="23">
        <v>2</v>
      </c>
      <c r="Z10" s="24">
        <v>50127.75</v>
      </c>
      <c r="AA10" s="25" t="s">
        <v>52</v>
      </c>
      <c r="AB10" s="26" t="s">
        <v>39</v>
      </c>
      <c r="AC10" s="22" t="s">
        <v>39</v>
      </c>
      <c r="AD10" s="18">
        <v>31</v>
      </c>
    </row>
    <row r="11" spans="1:30" ht="36" x14ac:dyDescent="0.2">
      <c r="A11" s="17" t="s">
        <v>73</v>
      </c>
      <c r="B11" s="17" t="s">
        <v>74</v>
      </c>
      <c r="C11" s="17" t="s">
        <v>75</v>
      </c>
      <c r="D11" s="18" t="s">
        <v>34</v>
      </c>
      <c r="E11" s="17" t="s">
        <v>76</v>
      </c>
      <c r="F11" s="17" t="s">
        <v>77</v>
      </c>
      <c r="G11" s="19" t="s">
        <v>63</v>
      </c>
      <c r="H11" s="18" t="s">
        <v>78</v>
      </c>
      <c r="I11" s="18">
        <v>132</v>
      </c>
      <c r="J11" s="20">
        <v>12540000</v>
      </c>
      <c r="K11" s="20">
        <v>0</v>
      </c>
      <c r="L11" s="21">
        <f t="shared" si="0"/>
        <v>12540000</v>
      </c>
      <c r="M11" s="17"/>
      <c r="N11" s="20">
        <v>2356030</v>
      </c>
      <c r="O11" s="22" t="s">
        <v>39</v>
      </c>
      <c r="P11" s="22" t="s">
        <v>40</v>
      </c>
      <c r="Q11" s="22" t="s">
        <v>40</v>
      </c>
      <c r="R11" s="22" t="s">
        <v>40</v>
      </c>
      <c r="S11" s="22" t="s">
        <v>39</v>
      </c>
      <c r="T11" s="22" t="str">
        <f t="shared" si="1"/>
        <v>Y</v>
      </c>
      <c r="U11" s="22" t="s">
        <v>40</v>
      </c>
      <c r="V11" s="22" t="s">
        <v>40</v>
      </c>
      <c r="W11" s="23">
        <v>1</v>
      </c>
      <c r="X11" s="22">
        <v>10</v>
      </c>
      <c r="Y11" s="23">
        <v>2</v>
      </c>
      <c r="Z11" s="24">
        <v>80259.259999999995</v>
      </c>
      <c r="AA11" s="25" t="s">
        <v>79</v>
      </c>
      <c r="AB11" s="26" t="s">
        <v>39</v>
      </c>
      <c r="AC11" s="22" t="s">
        <v>39</v>
      </c>
      <c r="AD11" s="18">
        <v>14</v>
      </c>
    </row>
    <row r="12" spans="1:30" ht="24" x14ac:dyDescent="0.2">
      <c r="A12" s="17" t="s">
        <v>80</v>
      </c>
      <c r="B12" s="17" t="s">
        <v>81</v>
      </c>
      <c r="C12" s="17" t="s">
        <v>49</v>
      </c>
      <c r="D12" s="18" t="s">
        <v>34</v>
      </c>
      <c r="E12" s="17" t="s">
        <v>82</v>
      </c>
      <c r="F12" s="17" t="s">
        <v>83</v>
      </c>
      <c r="G12" s="19" t="s">
        <v>37</v>
      </c>
      <c r="H12" s="18" t="s">
        <v>38</v>
      </c>
      <c r="I12" s="18">
        <v>173</v>
      </c>
      <c r="J12" s="20">
        <v>8000000</v>
      </c>
      <c r="K12" s="20">
        <v>0</v>
      </c>
      <c r="L12" s="21">
        <f t="shared" si="0"/>
        <v>8000000</v>
      </c>
      <c r="M12" s="20">
        <v>40000000</v>
      </c>
      <c r="N12" s="20">
        <v>3244995</v>
      </c>
      <c r="O12" s="22" t="s">
        <v>39</v>
      </c>
      <c r="P12" s="22" t="s">
        <v>40</v>
      </c>
      <c r="Q12" s="22" t="s">
        <v>39</v>
      </c>
      <c r="R12" s="22" t="s">
        <v>39</v>
      </c>
      <c r="S12" s="22" t="s">
        <v>40</v>
      </c>
      <c r="T12" s="22" t="str">
        <f t="shared" si="1"/>
        <v>N</v>
      </c>
      <c r="U12" s="22" t="s">
        <v>40</v>
      </c>
      <c r="V12" s="22" t="s">
        <v>40</v>
      </c>
      <c r="W12" s="23">
        <v>1</v>
      </c>
      <c r="X12" s="22">
        <v>5</v>
      </c>
      <c r="Y12" s="23">
        <v>1</v>
      </c>
      <c r="Z12" s="24">
        <v>41053.32</v>
      </c>
      <c r="AA12" s="25" t="s">
        <v>41</v>
      </c>
      <c r="AB12" s="26" t="s">
        <v>39</v>
      </c>
      <c r="AC12" s="22" t="s">
        <v>39</v>
      </c>
      <c r="AD12" s="18">
        <v>45</v>
      </c>
    </row>
    <row r="13" spans="1:30" ht="24" x14ac:dyDescent="0.2">
      <c r="A13" s="17" t="s">
        <v>84</v>
      </c>
      <c r="B13" s="17" t="s">
        <v>85</v>
      </c>
      <c r="C13" s="17" t="s">
        <v>86</v>
      </c>
      <c r="D13" s="18" t="s">
        <v>60</v>
      </c>
      <c r="E13" s="17" t="s">
        <v>87</v>
      </c>
      <c r="F13" s="17" t="s">
        <v>88</v>
      </c>
      <c r="G13" s="19" t="s">
        <v>46</v>
      </c>
      <c r="H13" s="18" t="s">
        <v>38</v>
      </c>
      <c r="I13" s="18">
        <v>186</v>
      </c>
      <c r="J13" s="20">
        <v>13500000</v>
      </c>
      <c r="K13" s="20">
        <v>0</v>
      </c>
      <c r="L13" s="21">
        <f t="shared" si="0"/>
        <v>13500000</v>
      </c>
      <c r="M13" s="20">
        <v>36000000</v>
      </c>
      <c r="N13" s="20">
        <v>3020927</v>
      </c>
      <c r="O13" s="22" t="s">
        <v>39</v>
      </c>
      <c r="P13" s="22" t="s">
        <v>40</v>
      </c>
      <c r="Q13" s="22" t="s">
        <v>40</v>
      </c>
      <c r="R13" s="22" t="s">
        <v>39</v>
      </c>
      <c r="S13" s="22" t="s">
        <v>40</v>
      </c>
      <c r="T13" s="22" t="str">
        <f t="shared" si="1"/>
        <v>N</v>
      </c>
      <c r="U13" s="22" t="s">
        <v>40</v>
      </c>
      <c r="V13" s="22" t="s">
        <v>40</v>
      </c>
      <c r="W13" s="23">
        <v>1</v>
      </c>
      <c r="X13" s="22">
        <v>10</v>
      </c>
      <c r="Y13" s="23">
        <v>2</v>
      </c>
      <c r="Z13" s="24">
        <v>72508.06</v>
      </c>
      <c r="AA13" s="25" t="s">
        <v>41</v>
      </c>
      <c r="AB13" s="26" t="s">
        <v>39</v>
      </c>
      <c r="AC13" s="22" t="s">
        <v>39</v>
      </c>
      <c r="AD13" s="18">
        <v>15</v>
      </c>
    </row>
    <row r="14" spans="1:30" ht="24" x14ac:dyDescent="0.2">
      <c r="A14" s="17" t="s">
        <v>89</v>
      </c>
      <c r="B14" s="17" t="s">
        <v>90</v>
      </c>
      <c r="C14" s="17" t="s">
        <v>75</v>
      </c>
      <c r="D14" s="18" t="s">
        <v>34</v>
      </c>
      <c r="E14" s="17" t="s">
        <v>87</v>
      </c>
      <c r="F14" s="17" t="s">
        <v>91</v>
      </c>
      <c r="G14" s="19" t="s">
        <v>63</v>
      </c>
      <c r="H14" s="18" t="s">
        <v>38</v>
      </c>
      <c r="I14" s="18">
        <v>174</v>
      </c>
      <c r="J14" s="20">
        <v>8300000</v>
      </c>
      <c r="K14" s="20">
        <v>0</v>
      </c>
      <c r="L14" s="21">
        <f t="shared" si="0"/>
        <v>8300000</v>
      </c>
      <c r="M14" s="17"/>
      <c r="N14" s="20">
        <v>3266414</v>
      </c>
      <c r="O14" s="22" t="s">
        <v>39</v>
      </c>
      <c r="P14" s="22" t="s">
        <v>40</v>
      </c>
      <c r="Q14" s="22" t="s">
        <v>39</v>
      </c>
      <c r="R14" s="22" t="s">
        <v>39</v>
      </c>
      <c r="S14" s="22" t="s">
        <v>40</v>
      </c>
      <c r="T14" s="22" t="str">
        <f t="shared" si="1"/>
        <v>N</v>
      </c>
      <c r="U14" s="22" t="s">
        <v>40</v>
      </c>
      <c r="V14" s="22" t="s">
        <v>40</v>
      </c>
      <c r="W14" s="23">
        <v>1</v>
      </c>
      <c r="X14" s="22">
        <v>10</v>
      </c>
      <c r="Y14" s="23">
        <v>1</v>
      </c>
      <c r="Z14" s="24">
        <v>46594.48</v>
      </c>
      <c r="AA14" s="25" t="s">
        <v>41</v>
      </c>
      <c r="AB14" s="26" t="s">
        <v>39</v>
      </c>
      <c r="AC14" s="22" t="s">
        <v>39</v>
      </c>
      <c r="AD14" s="18">
        <v>32</v>
      </c>
    </row>
    <row r="15" spans="1:30" ht="36" x14ac:dyDescent="0.2">
      <c r="A15" s="17" t="s">
        <v>92</v>
      </c>
      <c r="B15" s="17" t="s">
        <v>93</v>
      </c>
      <c r="C15" s="17" t="s">
        <v>94</v>
      </c>
      <c r="D15" s="18" t="s">
        <v>60</v>
      </c>
      <c r="E15" s="17" t="s">
        <v>95</v>
      </c>
      <c r="F15" s="17" t="s">
        <v>96</v>
      </c>
      <c r="G15" s="19" t="s">
        <v>97</v>
      </c>
      <c r="H15" s="18" t="s">
        <v>38</v>
      </c>
      <c r="I15" s="18">
        <v>200</v>
      </c>
      <c r="J15" s="20">
        <v>13500000</v>
      </c>
      <c r="K15" s="20">
        <v>0</v>
      </c>
      <c r="L15" s="21">
        <f t="shared" si="0"/>
        <v>13500000</v>
      </c>
      <c r="M15" s="17"/>
      <c r="N15" s="20">
        <v>2758821</v>
      </c>
      <c r="O15" s="22" t="s">
        <v>39</v>
      </c>
      <c r="P15" s="22" t="s">
        <v>40</v>
      </c>
      <c r="Q15" s="22" t="s">
        <v>40</v>
      </c>
      <c r="R15" s="22" t="s">
        <v>39</v>
      </c>
      <c r="S15" s="22" t="s">
        <v>40</v>
      </c>
      <c r="T15" s="22" t="str">
        <f t="shared" si="1"/>
        <v>N</v>
      </c>
      <c r="U15" s="22" t="s">
        <v>40</v>
      </c>
      <c r="V15" s="22" t="s">
        <v>40</v>
      </c>
      <c r="W15" s="23">
        <v>1</v>
      </c>
      <c r="X15" s="22">
        <v>10</v>
      </c>
      <c r="Y15" s="23">
        <v>2</v>
      </c>
      <c r="Z15" s="24">
        <v>65934</v>
      </c>
      <c r="AA15" s="25" t="s">
        <v>41</v>
      </c>
      <c r="AB15" s="28" t="s">
        <v>39</v>
      </c>
      <c r="AC15" s="29" t="s">
        <v>39</v>
      </c>
      <c r="AD15" s="18">
        <v>11</v>
      </c>
    </row>
    <row r="16" spans="1:30" ht="24" x14ac:dyDescent="0.2">
      <c r="A16" s="17" t="s">
        <v>98</v>
      </c>
      <c r="B16" s="17" t="s">
        <v>99</v>
      </c>
      <c r="C16" s="17" t="s">
        <v>100</v>
      </c>
      <c r="D16" s="18" t="s">
        <v>34</v>
      </c>
      <c r="E16" s="17" t="s">
        <v>101</v>
      </c>
      <c r="F16" s="17" t="s">
        <v>102</v>
      </c>
      <c r="G16" s="19" t="s">
        <v>63</v>
      </c>
      <c r="H16" s="18" t="s">
        <v>38</v>
      </c>
      <c r="I16" s="18">
        <v>112</v>
      </c>
      <c r="J16" s="20">
        <v>12439477</v>
      </c>
      <c r="K16" s="20">
        <v>0</v>
      </c>
      <c r="L16" s="21">
        <f t="shared" si="0"/>
        <v>12439477</v>
      </c>
      <c r="M16" s="20">
        <v>18590000</v>
      </c>
      <c r="N16" s="20">
        <v>1473514</v>
      </c>
      <c r="O16" s="22" t="s">
        <v>39</v>
      </c>
      <c r="P16" s="22" t="s">
        <v>40</v>
      </c>
      <c r="Q16" s="22" t="s">
        <v>39</v>
      </c>
      <c r="R16" s="22" t="s">
        <v>39</v>
      </c>
      <c r="S16" s="22" t="s">
        <v>40</v>
      </c>
      <c r="T16" s="22" t="str">
        <f t="shared" si="1"/>
        <v>N</v>
      </c>
      <c r="U16" s="22" t="s">
        <v>40</v>
      </c>
      <c r="V16" s="22" t="s">
        <v>40</v>
      </c>
      <c r="W16" s="23">
        <v>1</v>
      </c>
      <c r="X16" s="22">
        <v>10</v>
      </c>
      <c r="Y16" s="23">
        <v>2</v>
      </c>
      <c r="Z16" s="24">
        <v>91323.87</v>
      </c>
      <c r="AA16" s="25" t="s">
        <v>79</v>
      </c>
      <c r="AB16" s="26" t="s">
        <v>39</v>
      </c>
      <c r="AC16" s="22" t="s">
        <v>39</v>
      </c>
      <c r="AD16" s="18">
        <v>4</v>
      </c>
    </row>
    <row r="17" spans="1:30" ht="24" x14ac:dyDescent="0.2">
      <c r="A17" s="17" t="s">
        <v>103</v>
      </c>
      <c r="B17" s="17" t="s">
        <v>104</v>
      </c>
      <c r="C17" s="17" t="s">
        <v>105</v>
      </c>
      <c r="D17" s="18" t="s">
        <v>60</v>
      </c>
      <c r="E17" s="17" t="s">
        <v>106</v>
      </c>
      <c r="F17" s="17" t="s">
        <v>107</v>
      </c>
      <c r="G17" s="19" t="s">
        <v>63</v>
      </c>
      <c r="H17" s="18" t="s">
        <v>38</v>
      </c>
      <c r="I17" s="18">
        <v>167</v>
      </c>
      <c r="J17" s="20">
        <v>12200000</v>
      </c>
      <c r="K17" s="20">
        <v>0</v>
      </c>
      <c r="L17" s="21">
        <f t="shared" si="0"/>
        <v>12200000</v>
      </c>
      <c r="M17" s="20">
        <v>36000000</v>
      </c>
      <c r="N17" s="20">
        <v>2187907</v>
      </c>
      <c r="O17" s="22" t="s">
        <v>39</v>
      </c>
      <c r="P17" s="22" t="s">
        <v>40</v>
      </c>
      <c r="Q17" s="22" t="s">
        <v>39</v>
      </c>
      <c r="R17" s="22" t="s">
        <v>39</v>
      </c>
      <c r="S17" s="22" t="s">
        <v>40</v>
      </c>
      <c r="T17" s="22" t="str">
        <f t="shared" si="1"/>
        <v>N</v>
      </c>
      <c r="U17" s="22" t="s">
        <v>40</v>
      </c>
      <c r="V17" s="22" t="s">
        <v>40</v>
      </c>
      <c r="W17" s="23">
        <v>1</v>
      </c>
      <c r="X17" s="22">
        <v>10</v>
      </c>
      <c r="Y17" s="23">
        <v>2</v>
      </c>
      <c r="Z17" s="24">
        <v>64287.43</v>
      </c>
      <c r="AA17" s="25" t="s">
        <v>41</v>
      </c>
      <c r="AB17" s="26" t="s">
        <v>39</v>
      </c>
      <c r="AC17" s="22" t="s">
        <v>39</v>
      </c>
      <c r="AD17" s="18">
        <v>24</v>
      </c>
    </row>
    <row r="18" spans="1:30" ht="24" x14ac:dyDescent="0.2">
      <c r="A18" s="17" t="s">
        <v>108</v>
      </c>
      <c r="B18" s="17" t="s">
        <v>109</v>
      </c>
      <c r="C18" s="17" t="s">
        <v>49</v>
      </c>
      <c r="D18" s="18" t="s">
        <v>34</v>
      </c>
      <c r="E18" s="17" t="s">
        <v>110</v>
      </c>
      <c r="F18" s="17" t="s">
        <v>111</v>
      </c>
      <c r="G18" s="19" t="s">
        <v>37</v>
      </c>
      <c r="H18" s="18" t="s">
        <v>38</v>
      </c>
      <c r="I18" s="18">
        <v>210</v>
      </c>
      <c r="J18" s="20">
        <v>6000000</v>
      </c>
      <c r="K18" s="20">
        <v>0</v>
      </c>
      <c r="L18" s="21">
        <f t="shared" si="0"/>
        <v>6000000</v>
      </c>
      <c r="M18" s="20">
        <v>45000000</v>
      </c>
      <c r="N18" s="20">
        <v>3025597</v>
      </c>
      <c r="O18" s="22" t="s">
        <v>39</v>
      </c>
      <c r="P18" s="22" t="s">
        <v>40</v>
      </c>
      <c r="Q18" s="22" t="s">
        <v>39</v>
      </c>
      <c r="R18" s="22" t="s">
        <v>39</v>
      </c>
      <c r="S18" s="22" t="s">
        <v>40</v>
      </c>
      <c r="T18" s="22" t="str">
        <f t="shared" si="1"/>
        <v>N</v>
      </c>
      <c r="U18" s="22" t="s">
        <v>40</v>
      </c>
      <c r="V18" s="22" t="s">
        <v>39</v>
      </c>
      <c r="W18" s="23">
        <v>1</v>
      </c>
      <c r="X18" s="22">
        <v>10</v>
      </c>
      <c r="Y18" s="23">
        <v>1</v>
      </c>
      <c r="Z18" s="24">
        <v>25365.09</v>
      </c>
      <c r="AA18" s="25" t="s">
        <v>52</v>
      </c>
      <c r="AB18" s="26" t="s">
        <v>39</v>
      </c>
      <c r="AC18" s="22" t="s">
        <v>39</v>
      </c>
      <c r="AD18" s="18">
        <v>43</v>
      </c>
    </row>
    <row r="19" spans="1:30" ht="24" x14ac:dyDescent="0.2">
      <c r="A19" s="17" t="s">
        <v>112</v>
      </c>
      <c r="B19" s="17" t="s">
        <v>113</v>
      </c>
      <c r="C19" s="17" t="s">
        <v>114</v>
      </c>
      <c r="D19" s="18" t="s">
        <v>115</v>
      </c>
      <c r="E19" s="17" t="s">
        <v>116</v>
      </c>
      <c r="F19" s="17" t="s">
        <v>117</v>
      </c>
      <c r="G19" s="19" t="s">
        <v>97</v>
      </c>
      <c r="H19" s="18" t="s">
        <v>38</v>
      </c>
      <c r="I19" s="18">
        <v>150</v>
      </c>
      <c r="J19" s="20">
        <v>15315000</v>
      </c>
      <c r="K19" s="20">
        <v>1000000</v>
      </c>
      <c r="L19" s="21">
        <f t="shared" si="0"/>
        <v>16315000</v>
      </c>
      <c r="M19" s="20">
        <v>37160000</v>
      </c>
      <c r="N19" s="20">
        <v>530000</v>
      </c>
      <c r="O19" s="22" t="s">
        <v>39</v>
      </c>
      <c r="P19" s="22" t="s">
        <v>39</v>
      </c>
      <c r="Q19" s="22" t="s">
        <v>40</v>
      </c>
      <c r="R19" s="22" t="s">
        <v>39</v>
      </c>
      <c r="S19" s="22" t="s">
        <v>40</v>
      </c>
      <c r="T19" s="22" t="str">
        <f t="shared" si="1"/>
        <v>N</v>
      </c>
      <c r="U19" s="22" t="s">
        <v>39</v>
      </c>
      <c r="V19" s="22" t="s">
        <v>40</v>
      </c>
      <c r="W19" s="23">
        <v>1</v>
      </c>
      <c r="X19" s="22">
        <v>10</v>
      </c>
      <c r="Y19" s="23">
        <v>1</v>
      </c>
      <c r="Z19" s="24">
        <v>56322.29</v>
      </c>
      <c r="AA19" s="25" t="s">
        <v>79</v>
      </c>
      <c r="AB19" s="26" t="s">
        <v>39</v>
      </c>
      <c r="AC19" s="22" t="s">
        <v>39</v>
      </c>
      <c r="AD19" s="18">
        <v>6</v>
      </c>
    </row>
    <row r="20" spans="1:30" ht="24" x14ac:dyDescent="0.2">
      <c r="A20" s="17" t="s">
        <v>118</v>
      </c>
      <c r="B20" s="17" t="s">
        <v>119</v>
      </c>
      <c r="C20" s="17" t="s">
        <v>49</v>
      </c>
      <c r="D20" s="18" t="s">
        <v>34</v>
      </c>
      <c r="E20" s="17" t="s">
        <v>50</v>
      </c>
      <c r="F20" s="17" t="s">
        <v>120</v>
      </c>
      <c r="G20" s="19" t="s">
        <v>37</v>
      </c>
      <c r="H20" s="18" t="s">
        <v>38</v>
      </c>
      <c r="I20" s="18">
        <v>288</v>
      </c>
      <c r="J20" s="20">
        <v>3000000</v>
      </c>
      <c r="K20" s="20">
        <v>0</v>
      </c>
      <c r="L20" s="21">
        <f t="shared" si="0"/>
        <v>3000000</v>
      </c>
      <c r="M20" s="17"/>
      <c r="N20" s="20">
        <v>5659146</v>
      </c>
      <c r="O20" s="22" t="s">
        <v>39</v>
      </c>
      <c r="P20" s="22" t="s">
        <v>39</v>
      </c>
      <c r="Q20" s="22" t="s">
        <v>40</v>
      </c>
      <c r="R20" s="22" t="s">
        <v>39</v>
      </c>
      <c r="S20" s="22" t="s">
        <v>40</v>
      </c>
      <c r="T20" s="22" t="str">
        <f t="shared" si="1"/>
        <v>N</v>
      </c>
      <c r="U20" s="22" t="s">
        <v>40</v>
      </c>
      <c r="V20" s="22" t="s">
        <v>40</v>
      </c>
      <c r="W20" s="23">
        <v>1</v>
      </c>
      <c r="X20" s="22">
        <v>10</v>
      </c>
      <c r="Y20" s="23">
        <v>2</v>
      </c>
      <c r="Z20" s="24">
        <v>8600.35</v>
      </c>
      <c r="AA20" s="25" t="s">
        <v>52</v>
      </c>
      <c r="AB20" s="26" t="s">
        <v>39</v>
      </c>
      <c r="AC20" s="22" t="s">
        <v>39</v>
      </c>
      <c r="AD20" s="18">
        <v>9</v>
      </c>
    </row>
    <row r="21" spans="1:30" ht="24" x14ac:dyDescent="0.2">
      <c r="A21" s="17" t="s">
        <v>121</v>
      </c>
      <c r="B21" s="17" t="s">
        <v>122</v>
      </c>
      <c r="C21" s="17" t="s">
        <v>49</v>
      </c>
      <c r="D21" s="18" t="s">
        <v>34</v>
      </c>
      <c r="E21" s="17" t="s">
        <v>123</v>
      </c>
      <c r="F21" s="17" t="s">
        <v>124</v>
      </c>
      <c r="G21" s="19" t="s">
        <v>37</v>
      </c>
      <c r="H21" s="18" t="s">
        <v>38</v>
      </c>
      <c r="I21" s="18">
        <v>270</v>
      </c>
      <c r="J21" s="20">
        <v>13350000</v>
      </c>
      <c r="K21" s="20">
        <v>0</v>
      </c>
      <c r="L21" s="21">
        <f t="shared" si="0"/>
        <v>13350000</v>
      </c>
      <c r="M21" s="20">
        <v>64000000</v>
      </c>
      <c r="N21" s="20">
        <v>5362015</v>
      </c>
      <c r="O21" s="22" t="s">
        <v>39</v>
      </c>
      <c r="P21" s="22" t="s">
        <v>40</v>
      </c>
      <c r="Q21" s="22" t="s">
        <v>40</v>
      </c>
      <c r="R21" s="22" t="s">
        <v>39</v>
      </c>
      <c r="S21" s="22" t="s">
        <v>40</v>
      </c>
      <c r="T21" s="22" t="str">
        <f t="shared" si="1"/>
        <v>N</v>
      </c>
      <c r="U21" s="22" t="s">
        <v>40</v>
      </c>
      <c r="V21" s="22" t="s">
        <v>40</v>
      </c>
      <c r="W21" s="23">
        <v>1</v>
      </c>
      <c r="X21" s="22">
        <v>10</v>
      </c>
      <c r="Y21" s="23">
        <v>1</v>
      </c>
      <c r="Z21" s="24">
        <v>43895.69</v>
      </c>
      <c r="AA21" s="25" t="s">
        <v>41</v>
      </c>
      <c r="AB21" s="26" t="s">
        <v>39</v>
      </c>
      <c r="AC21" s="22" t="s">
        <v>39</v>
      </c>
      <c r="AD21" s="18">
        <v>38</v>
      </c>
    </row>
    <row r="22" spans="1:30" ht="36" x14ac:dyDescent="0.2">
      <c r="A22" s="17" t="s">
        <v>125</v>
      </c>
      <c r="B22" s="17" t="s">
        <v>126</v>
      </c>
      <c r="C22" s="17" t="s">
        <v>49</v>
      </c>
      <c r="D22" s="18" t="s">
        <v>34</v>
      </c>
      <c r="E22" s="17" t="s">
        <v>127</v>
      </c>
      <c r="F22" s="17" t="s">
        <v>128</v>
      </c>
      <c r="G22" s="19" t="s">
        <v>37</v>
      </c>
      <c r="H22" s="18" t="s">
        <v>78</v>
      </c>
      <c r="I22" s="18">
        <v>100</v>
      </c>
      <c r="J22" s="20">
        <v>5450000</v>
      </c>
      <c r="K22" s="20">
        <v>667000</v>
      </c>
      <c r="L22" s="21">
        <f t="shared" si="0"/>
        <v>6117000</v>
      </c>
      <c r="M22" s="20">
        <v>19000000</v>
      </c>
      <c r="N22" s="20">
        <v>1528000</v>
      </c>
      <c r="O22" s="22" t="s">
        <v>39</v>
      </c>
      <c r="P22" s="22" t="s">
        <v>40</v>
      </c>
      <c r="Q22" s="22" t="s">
        <v>40</v>
      </c>
      <c r="R22" s="22" t="s">
        <v>40</v>
      </c>
      <c r="S22" s="22" t="s">
        <v>39</v>
      </c>
      <c r="T22" s="22" t="str">
        <f t="shared" si="1"/>
        <v>Y</v>
      </c>
      <c r="U22" s="22" t="s">
        <v>40</v>
      </c>
      <c r="V22" s="22" t="s">
        <v>40</v>
      </c>
      <c r="W22" s="23">
        <v>1</v>
      </c>
      <c r="X22" s="22">
        <v>10</v>
      </c>
      <c r="Y22" s="23">
        <v>1</v>
      </c>
      <c r="Z22" s="24">
        <v>48383.9</v>
      </c>
      <c r="AA22" s="25" t="s">
        <v>79</v>
      </c>
      <c r="AB22" s="26" t="s">
        <v>39</v>
      </c>
      <c r="AC22" s="22" t="s">
        <v>39</v>
      </c>
      <c r="AD22" s="18">
        <v>34</v>
      </c>
    </row>
    <row r="23" spans="1:30" ht="24" x14ac:dyDescent="0.2">
      <c r="A23" s="17" t="s">
        <v>129</v>
      </c>
      <c r="B23" s="17" t="s">
        <v>130</v>
      </c>
      <c r="C23" s="17" t="s">
        <v>131</v>
      </c>
      <c r="D23" s="18" t="s">
        <v>34</v>
      </c>
      <c r="E23" s="17" t="s">
        <v>106</v>
      </c>
      <c r="F23" s="17" t="s">
        <v>132</v>
      </c>
      <c r="G23" s="19" t="s">
        <v>37</v>
      </c>
      <c r="H23" s="18" t="s">
        <v>38</v>
      </c>
      <c r="I23" s="18">
        <v>236</v>
      </c>
      <c r="J23" s="20">
        <v>15500000</v>
      </c>
      <c r="K23" s="20">
        <v>0</v>
      </c>
      <c r="L23" s="21">
        <f t="shared" si="0"/>
        <v>15500000</v>
      </c>
      <c r="M23" s="20">
        <v>65000000</v>
      </c>
      <c r="N23" s="20">
        <v>5403545</v>
      </c>
      <c r="O23" s="22" t="s">
        <v>39</v>
      </c>
      <c r="P23" s="22" t="s">
        <v>39</v>
      </c>
      <c r="Q23" s="22" t="s">
        <v>39</v>
      </c>
      <c r="R23" s="22" t="s">
        <v>39</v>
      </c>
      <c r="S23" s="22" t="s">
        <v>40</v>
      </c>
      <c r="T23" s="22" t="str">
        <f t="shared" si="1"/>
        <v>N</v>
      </c>
      <c r="U23" s="22" t="s">
        <v>40</v>
      </c>
      <c r="V23" s="22" t="s">
        <v>40</v>
      </c>
      <c r="W23" s="23">
        <v>1</v>
      </c>
      <c r="X23" s="22">
        <v>10</v>
      </c>
      <c r="Y23" s="23">
        <v>2</v>
      </c>
      <c r="Z23" s="24">
        <v>54225.93</v>
      </c>
      <c r="AA23" s="25" t="s">
        <v>52</v>
      </c>
      <c r="AB23" s="26" t="s">
        <v>39</v>
      </c>
      <c r="AC23" s="22" t="s">
        <v>39</v>
      </c>
      <c r="AD23" s="18">
        <v>37</v>
      </c>
    </row>
    <row r="24" spans="1:30" ht="36" x14ac:dyDescent="0.2">
      <c r="A24" s="17" t="s">
        <v>133</v>
      </c>
      <c r="B24" s="17" t="s">
        <v>134</v>
      </c>
      <c r="C24" s="17" t="s">
        <v>33</v>
      </c>
      <c r="D24" s="18" t="s">
        <v>34</v>
      </c>
      <c r="E24" s="17" t="s">
        <v>127</v>
      </c>
      <c r="F24" s="17" t="s">
        <v>135</v>
      </c>
      <c r="G24" s="19" t="s">
        <v>37</v>
      </c>
      <c r="H24" s="18" t="s">
        <v>78</v>
      </c>
      <c r="I24" s="18">
        <v>116</v>
      </c>
      <c r="J24" s="20">
        <v>10150000</v>
      </c>
      <c r="K24" s="20">
        <v>688900</v>
      </c>
      <c r="L24" s="21">
        <f t="shared" si="0"/>
        <v>10838900</v>
      </c>
      <c r="M24" s="20">
        <v>24000000</v>
      </c>
      <c r="N24" s="20">
        <v>1905000</v>
      </c>
      <c r="O24" s="22" t="s">
        <v>39</v>
      </c>
      <c r="P24" s="22" t="s">
        <v>40</v>
      </c>
      <c r="Q24" s="22" t="s">
        <v>40</v>
      </c>
      <c r="R24" s="22" t="s">
        <v>40</v>
      </c>
      <c r="S24" s="22" t="s">
        <v>39</v>
      </c>
      <c r="T24" s="22" t="str">
        <f t="shared" si="1"/>
        <v>Y</v>
      </c>
      <c r="U24" s="22" t="s">
        <v>40</v>
      </c>
      <c r="V24" s="22" t="s">
        <v>40</v>
      </c>
      <c r="W24" s="23">
        <v>1</v>
      </c>
      <c r="X24" s="22">
        <v>10</v>
      </c>
      <c r="Y24" s="23">
        <v>2</v>
      </c>
      <c r="Z24" s="24">
        <v>69126.37</v>
      </c>
      <c r="AA24" s="25" t="s">
        <v>41</v>
      </c>
      <c r="AB24" s="26" t="s">
        <v>39</v>
      </c>
      <c r="AC24" s="22" t="s">
        <v>39</v>
      </c>
      <c r="AD24" s="18">
        <v>36</v>
      </c>
    </row>
    <row r="25" spans="1:30" ht="36" x14ac:dyDescent="0.2">
      <c r="A25" s="17" t="s">
        <v>136</v>
      </c>
      <c r="B25" s="17" t="s">
        <v>137</v>
      </c>
      <c r="C25" s="17" t="s">
        <v>138</v>
      </c>
      <c r="D25" s="18" t="s">
        <v>60</v>
      </c>
      <c r="E25" s="17" t="s">
        <v>139</v>
      </c>
      <c r="F25" s="17" t="s">
        <v>140</v>
      </c>
      <c r="G25" s="19" t="s">
        <v>97</v>
      </c>
      <c r="H25" s="18" t="s">
        <v>38</v>
      </c>
      <c r="I25" s="18">
        <v>72</v>
      </c>
      <c r="J25" s="20">
        <v>4100000</v>
      </c>
      <c r="K25" s="20">
        <v>0</v>
      </c>
      <c r="L25" s="21">
        <f t="shared" si="0"/>
        <v>4100000</v>
      </c>
      <c r="M25" s="20">
        <v>19500000</v>
      </c>
      <c r="N25" s="20">
        <v>1346967</v>
      </c>
      <c r="O25" s="22" t="s">
        <v>39</v>
      </c>
      <c r="P25" s="22" t="s">
        <v>40</v>
      </c>
      <c r="Q25" s="22" t="s">
        <v>39</v>
      </c>
      <c r="R25" s="22" t="s">
        <v>39</v>
      </c>
      <c r="S25" s="22" t="s">
        <v>40</v>
      </c>
      <c r="T25" s="22" t="str">
        <f t="shared" si="1"/>
        <v>N</v>
      </c>
      <c r="U25" s="22" t="s">
        <v>40</v>
      </c>
      <c r="V25" s="22" t="s">
        <v>40</v>
      </c>
      <c r="W25" s="23">
        <v>1</v>
      </c>
      <c r="X25" s="22">
        <v>10</v>
      </c>
      <c r="Y25" s="23">
        <v>2</v>
      </c>
      <c r="Z25" s="24">
        <v>48108.62</v>
      </c>
      <c r="AA25" s="25" t="s">
        <v>52</v>
      </c>
      <c r="AB25" s="26" t="s">
        <v>39</v>
      </c>
      <c r="AC25" s="22" t="s">
        <v>39</v>
      </c>
      <c r="AD25" s="18">
        <v>26</v>
      </c>
    </row>
    <row r="26" spans="1:30" ht="36" x14ac:dyDescent="0.2">
      <c r="A26" s="17" t="s">
        <v>141</v>
      </c>
      <c r="B26" s="17" t="s">
        <v>142</v>
      </c>
      <c r="C26" s="17" t="s">
        <v>33</v>
      </c>
      <c r="D26" s="18" t="s">
        <v>34</v>
      </c>
      <c r="E26" s="17" t="s">
        <v>95</v>
      </c>
      <c r="F26" s="17" t="s">
        <v>143</v>
      </c>
      <c r="G26" s="19" t="s">
        <v>37</v>
      </c>
      <c r="H26" s="18" t="s">
        <v>78</v>
      </c>
      <c r="I26" s="18">
        <v>120</v>
      </c>
      <c r="J26" s="20">
        <v>10500000</v>
      </c>
      <c r="K26" s="20">
        <v>0</v>
      </c>
      <c r="L26" s="21">
        <f t="shared" si="0"/>
        <v>10500000</v>
      </c>
      <c r="M26" s="20">
        <v>31025000</v>
      </c>
      <c r="N26" s="20">
        <v>2192277</v>
      </c>
      <c r="O26" s="22" t="s">
        <v>39</v>
      </c>
      <c r="P26" s="22" t="s">
        <v>40</v>
      </c>
      <c r="Q26" s="22" t="s">
        <v>40</v>
      </c>
      <c r="R26" s="22" t="s">
        <v>40</v>
      </c>
      <c r="S26" s="22" t="s">
        <v>39</v>
      </c>
      <c r="T26" s="22" t="str">
        <f t="shared" si="1"/>
        <v>Y</v>
      </c>
      <c r="U26" s="22" t="s">
        <v>40</v>
      </c>
      <c r="V26" s="22" t="s">
        <v>40</v>
      </c>
      <c r="W26" s="23">
        <v>1</v>
      </c>
      <c r="X26" s="22">
        <v>10</v>
      </c>
      <c r="Y26" s="23">
        <v>2</v>
      </c>
      <c r="Z26" s="24">
        <v>68358.91</v>
      </c>
      <c r="AA26" s="25" t="s">
        <v>41</v>
      </c>
      <c r="AB26" s="26" t="s">
        <v>39</v>
      </c>
      <c r="AC26" s="22" t="s">
        <v>39</v>
      </c>
      <c r="AD26" s="18">
        <v>25</v>
      </c>
    </row>
    <row r="27" spans="1:30" ht="24" x14ac:dyDescent="0.2">
      <c r="A27" s="17" t="s">
        <v>144</v>
      </c>
      <c r="B27" s="17" t="s">
        <v>145</v>
      </c>
      <c r="C27" s="17" t="s">
        <v>49</v>
      </c>
      <c r="D27" s="18" t="s">
        <v>34</v>
      </c>
      <c r="E27" s="17" t="s">
        <v>146</v>
      </c>
      <c r="F27" s="17" t="s">
        <v>147</v>
      </c>
      <c r="G27" s="19" t="s">
        <v>37</v>
      </c>
      <c r="H27" s="18" t="s">
        <v>38</v>
      </c>
      <c r="I27" s="18">
        <v>255</v>
      </c>
      <c r="J27" s="20">
        <v>12000000</v>
      </c>
      <c r="K27" s="20">
        <v>0</v>
      </c>
      <c r="L27" s="21">
        <f t="shared" si="0"/>
        <v>12000000</v>
      </c>
      <c r="M27" s="17"/>
      <c r="N27" s="20">
        <v>3123545</v>
      </c>
      <c r="O27" s="22" t="s">
        <v>39</v>
      </c>
      <c r="P27" s="22" t="s">
        <v>39</v>
      </c>
      <c r="Q27" s="22" t="s">
        <v>39</v>
      </c>
      <c r="R27" s="22" t="s">
        <v>39</v>
      </c>
      <c r="S27" s="22" t="s">
        <v>40</v>
      </c>
      <c r="T27" s="22" t="str">
        <f t="shared" si="1"/>
        <v>N</v>
      </c>
      <c r="U27" s="22" t="s">
        <v>40</v>
      </c>
      <c r="V27" s="22" t="s">
        <v>40</v>
      </c>
      <c r="W27" s="23">
        <v>1</v>
      </c>
      <c r="X27" s="22">
        <v>10</v>
      </c>
      <c r="Y27" s="23">
        <v>1</v>
      </c>
      <c r="Z27" s="24">
        <v>37637.65</v>
      </c>
      <c r="AA27" s="25" t="s">
        <v>52</v>
      </c>
      <c r="AB27" s="26" t="s">
        <v>39</v>
      </c>
      <c r="AC27" s="22" t="s">
        <v>39</v>
      </c>
      <c r="AD27" s="18">
        <v>10</v>
      </c>
    </row>
    <row r="28" spans="1:30" ht="24" x14ac:dyDescent="0.2">
      <c r="A28" s="17" t="s">
        <v>148</v>
      </c>
      <c r="B28" s="17" t="s">
        <v>149</v>
      </c>
      <c r="C28" s="17" t="s">
        <v>49</v>
      </c>
      <c r="D28" s="18" t="s">
        <v>34</v>
      </c>
      <c r="E28" s="17" t="s">
        <v>146</v>
      </c>
      <c r="F28" s="17" t="s">
        <v>150</v>
      </c>
      <c r="G28" s="19" t="s">
        <v>37</v>
      </c>
      <c r="H28" s="18" t="s">
        <v>38</v>
      </c>
      <c r="I28" s="18">
        <v>181</v>
      </c>
      <c r="J28" s="20">
        <v>3000000</v>
      </c>
      <c r="K28" s="20">
        <v>0</v>
      </c>
      <c r="L28" s="21">
        <f t="shared" si="0"/>
        <v>3000000</v>
      </c>
      <c r="M28" s="20">
        <v>60000000</v>
      </c>
      <c r="N28" s="20">
        <v>3937860</v>
      </c>
      <c r="O28" s="22" t="s">
        <v>39</v>
      </c>
      <c r="P28" s="22" t="s">
        <v>39</v>
      </c>
      <c r="Q28" s="22" t="s">
        <v>39</v>
      </c>
      <c r="R28" s="22" t="s">
        <v>39</v>
      </c>
      <c r="S28" s="22" t="s">
        <v>40</v>
      </c>
      <c r="T28" s="22" t="str">
        <f t="shared" si="1"/>
        <v>N</v>
      </c>
      <c r="U28" s="22" t="s">
        <v>40</v>
      </c>
      <c r="V28" s="22" t="s">
        <v>40</v>
      </c>
      <c r="W28" s="23">
        <v>1</v>
      </c>
      <c r="X28" s="22">
        <v>10</v>
      </c>
      <c r="Y28" s="23">
        <v>2</v>
      </c>
      <c r="Z28" s="24">
        <v>13684.53</v>
      </c>
      <c r="AA28" s="25" t="s">
        <v>52</v>
      </c>
      <c r="AB28" s="26" t="s">
        <v>39</v>
      </c>
      <c r="AC28" s="22" t="s">
        <v>39</v>
      </c>
      <c r="AD28" s="18">
        <v>27</v>
      </c>
    </row>
    <row r="29" spans="1:30" ht="24" x14ac:dyDescent="0.2">
      <c r="A29" s="17" t="s">
        <v>151</v>
      </c>
      <c r="B29" s="17" t="s">
        <v>152</v>
      </c>
      <c r="C29" s="17" t="s">
        <v>153</v>
      </c>
      <c r="D29" s="18" t="s">
        <v>34</v>
      </c>
      <c r="E29" s="17" t="s">
        <v>127</v>
      </c>
      <c r="F29" s="17" t="s">
        <v>135</v>
      </c>
      <c r="G29" s="19" t="s">
        <v>63</v>
      </c>
      <c r="H29" s="18" t="s">
        <v>38</v>
      </c>
      <c r="I29" s="18">
        <v>92</v>
      </c>
      <c r="J29" s="20">
        <v>8400000</v>
      </c>
      <c r="K29" s="20">
        <v>0</v>
      </c>
      <c r="L29" s="21">
        <f t="shared" si="0"/>
        <v>8400000</v>
      </c>
      <c r="M29" s="20">
        <v>22000000</v>
      </c>
      <c r="N29" s="20">
        <v>1594000</v>
      </c>
      <c r="O29" s="22" t="s">
        <v>39</v>
      </c>
      <c r="P29" s="22" t="s">
        <v>40</v>
      </c>
      <c r="Q29" s="22" t="s">
        <v>39</v>
      </c>
      <c r="R29" s="22" t="s">
        <v>39</v>
      </c>
      <c r="S29" s="22" t="s">
        <v>40</v>
      </c>
      <c r="T29" s="22" t="str">
        <f t="shared" si="1"/>
        <v>N</v>
      </c>
      <c r="U29" s="22" t="s">
        <v>40</v>
      </c>
      <c r="V29" s="22" t="s">
        <v>40</v>
      </c>
      <c r="W29" s="23">
        <v>1</v>
      </c>
      <c r="X29" s="22">
        <v>10</v>
      </c>
      <c r="Y29" s="23">
        <v>2</v>
      </c>
      <c r="Z29" s="24">
        <v>83066</v>
      </c>
      <c r="AA29" s="25" t="s">
        <v>79</v>
      </c>
      <c r="AB29" s="26" t="s">
        <v>39</v>
      </c>
      <c r="AC29" s="22" t="s">
        <v>39</v>
      </c>
      <c r="AD29" s="18">
        <v>39</v>
      </c>
    </row>
    <row r="30" spans="1:30" ht="24" x14ac:dyDescent="0.2">
      <c r="A30" s="17" t="s">
        <v>154</v>
      </c>
      <c r="B30" s="17" t="s">
        <v>155</v>
      </c>
      <c r="C30" s="17" t="s">
        <v>49</v>
      </c>
      <c r="D30" s="18" t="s">
        <v>34</v>
      </c>
      <c r="E30" s="17" t="s">
        <v>156</v>
      </c>
      <c r="F30" s="17" t="s">
        <v>157</v>
      </c>
      <c r="G30" s="19" t="s">
        <v>37</v>
      </c>
      <c r="H30" s="18" t="s">
        <v>38</v>
      </c>
      <c r="I30" s="18">
        <v>144</v>
      </c>
      <c r="J30" s="20">
        <v>10500000</v>
      </c>
      <c r="K30" s="20">
        <v>0</v>
      </c>
      <c r="L30" s="21">
        <f t="shared" si="0"/>
        <v>10500000</v>
      </c>
      <c r="M30" s="20">
        <v>35000000</v>
      </c>
      <c r="N30" s="20">
        <v>2774101</v>
      </c>
      <c r="O30" s="22" t="s">
        <v>39</v>
      </c>
      <c r="P30" s="22" t="s">
        <v>40</v>
      </c>
      <c r="Q30" s="22" t="s">
        <v>39</v>
      </c>
      <c r="R30" s="22" t="s">
        <v>39</v>
      </c>
      <c r="S30" s="22" t="s">
        <v>39</v>
      </c>
      <c r="T30" s="22" t="str">
        <f t="shared" si="1"/>
        <v>N</v>
      </c>
      <c r="U30" s="22" t="s">
        <v>40</v>
      </c>
      <c r="V30" s="22" t="s">
        <v>40</v>
      </c>
      <c r="W30" s="23">
        <v>1</v>
      </c>
      <c r="X30" s="22">
        <v>10</v>
      </c>
      <c r="Y30" s="23">
        <v>2</v>
      </c>
      <c r="Z30" s="24">
        <v>64733.81</v>
      </c>
      <c r="AA30" s="25" t="s">
        <v>41</v>
      </c>
      <c r="AB30" s="26" t="s">
        <v>39</v>
      </c>
      <c r="AC30" s="22" t="s">
        <v>39</v>
      </c>
      <c r="AD30" s="18">
        <v>41</v>
      </c>
    </row>
    <row r="31" spans="1:30" ht="24" x14ac:dyDescent="0.2">
      <c r="A31" s="17" t="s">
        <v>158</v>
      </c>
      <c r="B31" s="17" t="s">
        <v>159</v>
      </c>
      <c r="C31" s="17" t="s">
        <v>160</v>
      </c>
      <c r="D31" s="18" t="s">
        <v>34</v>
      </c>
      <c r="E31" s="17" t="s">
        <v>55</v>
      </c>
      <c r="F31" s="17" t="s">
        <v>161</v>
      </c>
      <c r="G31" s="19" t="s">
        <v>63</v>
      </c>
      <c r="H31" s="18" t="s">
        <v>38</v>
      </c>
      <c r="I31" s="18">
        <v>120</v>
      </c>
      <c r="J31" s="20">
        <v>10135000</v>
      </c>
      <c r="K31" s="20">
        <v>0</v>
      </c>
      <c r="L31" s="21">
        <f t="shared" si="0"/>
        <v>10135000</v>
      </c>
      <c r="M31" s="20">
        <v>22500000</v>
      </c>
      <c r="N31" s="20">
        <v>1518263</v>
      </c>
      <c r="O31" s="22" t="s">
        <v>39</v>
      </c>
      <c r="P31" s="22" t="s">
        <v>40</v>
      </c>
      <c r="Q31" s="22" t="s">
        <v>40</v>
      </c>
      <c r="R31" s="22" t="s">
        <v>39</v>
      </c>
      <c r="S31" s="22" t="s">
        <v>40</v>
      </c>
      <c r="T31" s="22" t="str">
        <f t="shared" si="1"/>
        <v>N</v>
      </c>
      <c r="U31" s="22" t="s">
        <v>40</v>
      </c>
      <c r="V31" s="22" t="s">
        <v>40</v>
      </c>
      <c r="W31" s="23">
        <v>1</v>
      </c>
      <c r="X31" s="22">
        <v>10</v>
      </c>
      <c r="Y31" s="23">
        <v>2</v>
      </c>
      <c r="Z31" s="24">
        <v>71353.3</v>
      </c>
      <c r="AA31" s="25" t="s">
        <v>41</v>
      </c>
      <c r="AB31" s="26" t="s">
        <v>39</v>
      </c>
      <c r="AC31" s="22" t="s">
        <v>39</v>
      </c>
      <c r="AD31" s="18">
        <v>18</v>
      </c>
    </row>
    <row r="32" spans="1:30" ht="24" x14ac:dyDescent="0.2">
      <c r="A32" s="17" t="s">
        <v>162</v>
      </c>
      <c r="B32" s="17" t="s">
        <v>163</v>
      </c>
      <c r="C32" s="17" t="s">
        <v>49</v>
      </c>
      <c r="D32" s="18" t="s">
        <v>34</v>
      </c>
      <c r="E32" s="17" t="s">
        <v>164</v>
      </c>
      <c r="F32" s="17" t="s">
        <v>165</v>
      </c>
      <c r="G32" s="19" t="s">
        <v>37</v>
      </c>
      <c r="H32" s="18" t="s">
        <v>38</v>
      </c>
      <c r="I32" s="18">
        <v>108</v>
      </c>
      <c r="J32" s="20">
        <v>3000000</v>
      </c>
      <c r="K32" s="20">
        <v>0</v>
      </c>
      <c r="L32" s="21">
        <f t="shared" si="0"/>
        <v>3000000</v>
      </c>
      <c r="M32" s="17"/>
      <c r="N32" s="20">
        <v>1951760</v>
      </c>
      <c r="O32" s="22" t="s">
        <v>39</v>
      </c>
      <c r="P32" s="22" t="s">
        <v>39</v>
      </c>
      <c r="Q32" s="22" t="s">
        <v>39</v>
      </c>
      <c r="R32" s="22" t="s">
        <v>39</v>
      </c>
      <c r="S32" s="22" t="s">
        <v>40</v>
      </c>
      <c r="T32" s="22" t="str">
        <f t="shared" si="1"/>
        <v>N</v>
      </c>
      <c r="U32" s="22" t="s">
        <v>40</v>
      </c>
      <c r="V32" s="22" t="s">
        <v>40</v>
      </c>
      <c r="W32" s="23">
        <v>1</v>
      </c>
      <c r="X32" s="22">
        <v>10</v>
      </c>
      <c r="Y32" s="23">
        <v>2</v>
      </c>
      <c r="Z32" s="24">
        <v>24660.5</v>
      </c>
      <c r="AA32" s="25" t="s">
        <v>52</v>
      </c>
      <c r="AB32" s="26" t="s">
        <v>39</v>
      </c>
      <c r="AC32" s="22" t="s">
        <v>39</v>
      </c>
      <c r="AD32" s="18">
        <v>30</v>
      </c>
    </row>
    <row r="33" spans="1:30" ht="24" x14ac:dyDescent="0.2">
      <c r="A33" s="17" t="s">
        <v>166</v>
      </c>
      <c r="B33" s="17" t="s">
        <v>167</v>
      </c>
      <c r="C33" s="17" t="s">
        <v>49</v>
      </c>
      <c r="D33" s="18" t="s">
        <v>34</v>
      </c>
      <c r="E33" s="17" t="s">
        <v>35</v>
      </c>
      <c r="F33" s="17" t="s">
        <v>168</v>
      </c>
      <c r="G33" s="19" t="s">
        <v>37</v>
      </c>
      <c r="H33" s="18" t="s">
        <v>38</v>
      </c>
      <c r="I33" s="18">
        <v>88</v>
      </c>
      <c r="J33" s="20">
        <v>3000000</v>
      </c>
      <c r="K33" s="20">
        <v>0</v>
      </c>
      <c r="L33" s="21">
        <f t="shared" si="0"/>
        <v>3000000</v>
      </c>
      <c r="M33" s="17"/>
      <c r="N33" s="20">
        <v>1501653</v>
      </c>
      <c r="O33" s="22" t="s">
        <v>39</v>
      </c>
      <c r="P33" s="22" t="s">
        <v>39</v>
      </c>
      <c r="Q33" s="22" t="s">
        <v>39</v>
      </c>
      <c r="R33" s="22" t="s">
        <v>39</v>
      </c>
      <c r="S33" s="22" t="s">
        <v>39</v>
      </c>
      <c r="T33" s="22" t="str">
        <f t="shared" si="1"/>
        <v>N</v>
      </c>
      <c r="U33" s="22" t="s">
        <v>40</v>
      </c>
      <c r="V33" s="22" t="s">
        <v>40</v>
      </c>
      <c r="W33" s="23">
        <v>2</v>
      </c>
      <c r="X33" s="22">
        <v>10</v>
      </c>
      <c r="Y33" s="23">
        <v>2</v>
      </c>
      <c r="Z33" s="24">
        <v>30265.16</v>
      </c>
      <c r="AA33" s="25" t="s">
        <v>52</v>
      </c>
      <c r="AB33" s="26" t="s">
        <v>39</v>
      </c>
      <c r="AC33" s="22" t="s">
        <v>39</v>
      </c>
      <c r="AD33" s="18">
        <v>40</v>
      </c>
    </row>
    <row r="34" spans="1:30" ht="24" x14ac:dyDescent="0.2">
      <c r="A34" s="17" t="s">
        <v>169</v>
      </c>
      <c r="B34" s="17" t="s">
        <v>170</v>
      </c>
      <c r="C34" s="17" t="s">
        <v>160</v>
      </c>
      <c r="D34" s="18" t="s">
        <v>34</v>
      </c>
      <c r="E34" s="17" t="s">
        <v>106</v>
      </c>
      <c r="F34" s="17" t="s">
        <v>171</v>
      </c>
      <c r="G34" s="19" t="s">
        <v>37</v>
      </c>
      <c r="H34" s="18" t="s">
        <v>38</v>
      </c>
      <c r="I34" s="18">
        <v>205</v>
      </c>
      <c r="J34" s="20">
        <v>14400000</v>
      </c>
      <c r="K34" s="20">
        <v>0</v>
      </c>
      <c r="L34" s="21">
        <f t="shared" si="0"/>
        <v>14400000</v>
      </c>
      <c r="M34" s="20">
        <v>51000000</v>
      </c>
      <c r="N34" s="20">
        <v>4237334</v>
      </c>
      <c r="O34" s="22" t="s">
        <v>39</v>
      </c>
      <c r="P34" s="22" t="s">
        <v>39</v>
      </c>
      <c r="Q34" s="22" t="s">
        <v>39</v>
      </c>
      <c r="R34" s="22" t="s">
        <v>39</v>
      </c>
      <c r="S34" s="22" t="s">
        <v>40</v>
      </c>
      <c r="T34" s="22" t="str">
        <f t="shared" si="1"/>
        <v>N</v>
      </c>
      <c r="U34" s="22" t="s">
        <v>40</v>
      </c>
      <c r="V34" s="22" t="s">
        <v>40</v>
      </c>
      <c r="W34" s="23">
        <v>1</v>
      </c>
      <c r="X34" s="22">
        <v>10</v>
      </c>
      <c r="Y34" s="23">
        <v>2</v>
      </c>
      <c r="Z34" s="24">
        <v>57995.72</v>
      </c>
      <c r="AA34" s="25" t="s">
        <v>52</v>
      </c>
      <c r="AB34" s="26" t="s">
        <v>39</v>
      </c>
      <c r="AC34" s="22" t="s">
        <v>39</v>
      </c>
      <c r="AD34" s="18">
        <v>19</v>
      </c>
    </row>
    <row r="35" spans="1:30" ht="24" x14ac:dyDescent="0.2">
      <c r="A35" s="17" t="s">
        <v>172</v>
      </c>
      <c r="B35" s="17" t="s">
        <v>173</v>
      </c>
      <c r="C35" s="17" t="s">
        <v>114</v>
      </c>
      <c r="D35" s="18" t="s">
        <v>115</v>
      </c>
      <c r="E35" s="17" t="s">
        <v>174</v>
      </c>
      <c r="F35" s="17" t="s">
        <v>175</v>
      </c>
      <c r="G35" s="19" t="s">
        <v>46</v>
      </c>
      <c r="H35" s="18" t="s">
        <v>38</v>
      </c>
      <c r="I35" s="18">
        <v>79</v>
      </c>
      <c r="J35" s="20">
        <v>14229700</v>
      </c>
      <c r="K35" s="20">
        <v>630300</v>
      </c>
      <c r="L35" s="21">
        <f t="shared" si="0"/>
        <v>14860000</v>
      </c>
      <c r="M35" s="17"/>
      <c r="N35" s="17"/>
      <c r="O35" s="22" t="s">
        <v>39</v>
      </c>
      <c r="P35" s="22" t="s">
        <v>40</v>
      </c>
      <c r="Q35" s="22" t="s">
        <v>40</v>
      </c>
      <c r="R35" s="22" t="s">
        <v>39</v>
      </c>
      <c r="S35" s="22" t="s">
        <v>40</v>
      </c>
      <c r="T35" s="22" t="str">
        <f t="shared" si="1"/>
        <v>N</v>
      </c>
      <c r="U35" s="22" t="s">
        <v>39</v>
      </c>
      <c r="V35" s="22" t="s">
        <v>40</v>
      </c>
      <c r="W35" s="23">
        <v>1</v>
      </c>
      <c r="X35" s="22">
        <v>10</v>
      </c>
      <c r="Y35" s="23">
        <v>2</v>
      </c>
      <c r="Z35" s="24">
        <v>76142.3</v>
      </c>
      <c r="AA35" s="25" t="s">
        <v>79</v>
      </c>
      <c r="AB35" s="26" t="s">
        <v>39</v>
      </c>
      <c r="AC35" s="22" t="s">
        <v>39</v>
      </c>
      <c r="AD35" s="18">
        <v>35</v>
      </c>
    </row>
    <row r="36" spans="1:30" ht="24" x14ac:dyDescent="0.2">
      <c r="A36" s="17" t="s">
        <v>176</v>
      </c>
      <c r="B36" s="17" t="s">
        <v>177</v>
      </c>
      <c r="C36" s="17" t="s">
        <v>100</v>
      </c>
      <c r="D36" s="18" t="s">
        <v>34</v>
      </c>
      <c r="E36" s="17" t="s">
        <v>178</v>
      </c>
      <c r="F36" s="17" t="s">
        <v>179</v>
      </c>
      <c r="G36" s="19" t="s">
        <v>46</v>
      </c>
      <c r="H36" s="18" t="s">
        <v>38</v>
      </c>
      <c r="I36" s="18">
        <v>120</v>
      </c>
      <c r="J36" s="20">
        <v>11400000</v>
      </c>
      <c r="K36" s="20">
        <v>0</v>
      </c>
      <c r="L36" s="21">
        <f t="shared" si="0"/>
        <v>11400000</v>
      </c>
      <c r="M36" s="20">
        <v>14000000</v>
      </c>
      <c r="N36" s="20">
        <v>2202750</v>
      </c>
      <c r="O36" s="22" t="s">
        <v>39</v>
      </c>
      <c r="P36" s="22" t="s">
        <v>40</v>
      </c>
      <c r="Q36" s="22" t="s">
        <v>40</v>
      </c>
      <c r="R36" s="22" t="s">
        <v>39</v>
      </c>
      <c r="S36" s="22" t="s">
        <v>40</v>
      </c>
      <c r="T36" s="22" t="str">
        <f t="shared" si="1"/>
        <v>N</v>
      </c>
      <c r="U36" s="22" t="s">
        <v>40</v>
      </c>
      <c r="V36" s="22" t="s">
        <v>40</v>
      </c>
      <c r="W36" s="23">
        <v>1</v>
      </c>
      <c r="X36" s="22">
        <v>10</v>
      </c>
      <c r="Y36" s="23">
        <v>2</v>
      </c>
      <c r="Z36" s="24">
        <v>88261.65</v>
      </c>
      <c r="AA36" s="25" t="s">
        <v>79</v>
      </c>
      <c r="AB36" s="26" t="s">
        <v>39</v>
      </c>
      <c r="AC36" s="22" t="s">
        <v>39</v>
      </c>
      <c r="AD36" s="18">
        <v>46</v>
      </c>
    </row>
    <row r="37" spans="1:30" ht="24" x14ac:dyDescent="0.2">
      <c r="A37" s="17" t="s">
        <v>180</v>
      </c>
      <c r="B37" s="17" t="s">
        <v>181</v>
      </c>
      <c r="C37" s="17" t="s">
        <v>75</v>
      </c>
      <c r="D37" s="18" t="s">
        <v>34</v>
      </c>
      <c r="E37" s="17" t="s">
        <v>182</v>
      </c>
      <c r="F37" s="17" t="s">
        <v>183</v>
      </c>
      <c r="G37" s="19" t="s">
        <v>37</v>
      </c>
      <c r="H37" s="18" t="s">
        <v>38</v>
      </c>
      <c r="I37" s="18">
        <v>150</v>
      </c>
      <c r="J37" s="20">
        <v>13500000</v>
      </c>
      <c r="K37" s="20">
        <v>0</v>
      </c>
      <c r="L37" s="21">
        <f t="shared" si="0"/>
        <v>13500000</v>
      </c>
      <c r="M37" s="17"/>
      <c r="N37" s="20">
        <v>1872179</v>
      </c>
      <c r="O37" s="22" t="s">
        <v>39</v>
      </c>
      <c r="P37" s="22" t="s">
        <v>40</v>
      </c>
      <c r="Q37" s="22" t="s">
        <v>39</v>
      </c>
      <c r="R37" s="22" t="s">
        <v>39</v>
      </c>
      <c r="S37" s="22" t="s">
        <v>40</v>
      </c>
      <c r="T37" s="22" t="str">
        <f t="shared" si="1"/>
        <v>N</v>
      </c>
      <c r="U37" s="22" t="s">
        <v>40</v>
      </c>
      <c r="V37" s="22" t="s">
        <v>40</v>
      </c>
      <c r="W37" s="23">
        <v>1</v>
      </c>
      <c r="X37" s="22">
        <v>10</v>
      </c>
      <c r="Y37" s="23">
        <v>2</v>
      </c>
      <c r="Z37" s="24">
        <v>63254.18</v>
      </c>
      <c r="AA37" s="25" t="s">
        <v>41</v>
      </c>
      <c r="AB37" s="26" t="s">
        <v>39</v>
      </c>
      <c r="AC37" s="22" t="s">
        <v>39</v>
      </c>
      <c r="AD37" s="18">
        <v>21</v>
      </c>
    </row>
    <row r="38" spans="1:30" ht="24" x14ac:dyDescent="0.2">
      <c r="A38" s="17" t="s">
        <v>184</v>
      </c>
      <c r="B38" s="17" t="s">
        <v>185</v>
      </c>
      <c r="C38" s="17" t="s">
        <v>100</v>
      </c>
      <c r="D38" s="18" t="s">
        <v>34</v>
      </c>
      <c r="E38" s="17" t="s">
        <v>186</v>
      </c>
      <c r="F38" s="17" t="s">
        <v>187</v>
      </c>
      <c r="G38" s="19" t="s">
        <v>97</v>
      </c>
      <c r="H38" s="18" t="s">
        <v>38</v>
      </c>
      <c r="I38" s="18">
        <v>132</v>
      </c>
      <c r="J38" s="20">
        <v>11000000</v>
      </c>
      <c r="K38" s="20">
        <v>0</v>
      </c>
      <c r="L38" s="21">
        <f t="shared" si="0"/>
        <v>11000000</v>
      </c>
      <c r="M38" s="20">
        <v>24867639</v>
      </c>
      <c r="N38" s="20">
        <v>2451702</v>
      </c>
      <c r="O38" s="22" t="s">
        <v>39</v>
      </c>
      <c r="P38" s="22" t="s">
        <v>40</v>
      </c>
      <c r="Q38" s="22" t="s">
        <v>40</v>
      </c>
      <c r="R38" s="22" t="s">
        <v>39</v>
      </c>
      <c r="S38" s="22" t="s">
        <v>40</v>
      </c>
      <c r="T38" s="22" t="str">
        <f t="shared" si="1"/>
        <v>N</v>
      </c>
      <c r="U38" s="22" t="s">
        <v>40</v>
      </c>
      <c r="V38" s="22" t="s">
        <v>40</v>
      </c>
      <c r="W38" s="23">
        <v>1</v>
      </c>
      <c r="X38" s="22">
        <v>10</v>
      </c>
      <c r="Y38" s="23">
        <v>2</v>
      </c>
      <c r="Z38" s="24">
        <v>75702</v>
      </c>
      <c r="AA38" s="25" t="s">
        <v>79</v>
      </c>
      <c r="AB38" s="26" t="s">
        <v>39</v>
      </c>
      <c r="AC38" s="22" t="s">
        <v>39</v>
      </c>
      <c r="AD38" s="18">
        <v>23</v>
      </c>
    </row>
    <row r="39" spans="1:30" ht="24" x14ac:dyDescent="0.2">
      <c r="A39" s="17" t="s">
        <v>188</v>
      </c>
      <c r="B39" s="17" t="s">
        <v>189</v>
      </c>
      <c r="C39" s="17" t="s">
        <v>49</v>
      </c>
      <c r="D39" s="18" t="s">
        <v>34</v>
      </c>
      <c r="E39" s="17" t="s">
        <v>190</v>
      </c>
      <c r="F39" s="17" t="s">
        <v>191</v>
      </c>
      <c r="G39" s="19" t="s">
        <v>46</v>
      </c>
      <c r="H39" s="18" t="s">
        <v>38</v>
      </c>
      <c r="I39" s="18">
        <v>88</v>
      </c>
      <c r="J39" s="20">
        <v>8360000</v>
      </c>
      <c r="K39" s="20">
        <v>0</v>
      </c>
      <c r="L39" s="21">
        <f t="shared" si="0"/>
        <v>8360000</v>
      </c>
      <c r="M39" s="17"/>
      <c r="N39" s="20">
        <v>2153000</v>
      </c>
      <c r="O39" s="22" t="s">
        <v>39</v>
      </c>
      <c r="P39" s="22" t="s">
        <v>39</v>
      </c>
      <c r="Q39" s="22" t="s">
        <v>39</v>
      </c>
      <c r="R39" s="22" t="s">
        <v>39</v>
      </c>
      <c r="S39" s="22" t="s">
        <v>40</v>
      </c>
      <c r="T39" s="22" t="str">
        <f t="shared" si="1"/>
        <v>N</v>
      </c>
      <c r="U39" s="22" t="s">
        <v>40</v>
      </c>
      <c r="V39" s="22" t="s">
        <v>40</v>
      </c>
      <c r="W39" s="23">
        <v>1</v>
      </c>
      <c r="X39" s="22">
        <v>5</v>
      </c>
      <c r="Y39" s="23">
        <v>2</v>
      </c>
      <c r="Z39" s="24">
        <v>82083.33</v>
      </c>
      <c r="AA39" s="25" t="s">
        <v>79</v>
      </c>
      <c r="AB39" s="26" t="s">
        <v>39</v>
      </c>
      <c r="AC39" s="22" t="s">
        <v>39</v>
      </c>
      <c r="AD39" s="18">
        <v>1</v>
      </c>
    </row>
    <row r="40" spans="1:30" ht="36" x14ac:dyDescent="0.2">
      <c r="A40" s="17" t="s">
        <v>192</v>
      </c>
      <c r="B40" s="17" t="s">
        <v>193</v>
      </c>
      <c r="C40" s="17" t="s">
        <v>49</v>
      </c>
      <c r="D40" s="18" t="s">
        <v>34</v>
      </c>
      <c r="E40" s="17" t="s">
        <v>194</v>
      </c>
      <c r="F40" s="17" t="s">
        <v>195</v>
      </c>
      <c r="G40" s="19" t="s">
        <v>37</v>
      </c>
      <c r="H40" s="18" t="s">
        <v>78</v>
      </c>
      <c r="I40" s="18">
        <v>120</v>
      </c>
      <c r="J40" s="20">
        <v>9250000</v>
      </c>
      <c r="K40" s="20">
        <v>0</v>
      </c>
      <c r="L40" s="21">
        <f t="shared" si="0"/>
        <v>9250000</v>
      </c>
      <c r="M40" s="20">
        <v>22000000</v>
      </c>
      <c r="N40" s="20">
        <v>1661386</v>
      </c>
      <c r="O40" s="22" t="s">
        <v>39</v>
      </c>
      <c r="P40" s="22" t="s">
        <v>40</v>
      </c>
      <c r="Q40" s="22" t="s">
        <v>40</v>
      </c>
      <c r="R40" s="22" t="s">
        <v>40</v>
      </c>
      <c r="S40" s="22" t="s">
        <v>39</v>
      </c>
      <c r="T40" s="22" t="str">
        <f t="shared" si="1"/>
        <v>Y</v>
      </c>
      <c r="U40" s="22" t="s">
        <v>40</v>
      </c>
      <c r="V40" s="22" t="s">
        <v>40</v>
      </c>
      <c r="W40" s="23">
        <v>1</v>
      </c>
      <c r="X40" s="22">
        <v>10</v>
      </c>
      <c r="Y40" s="23">
        <v>2</v>
      </c>
      <c r="Z40" s="24">
        <v>68432.89</v>
      </c>
      <c r="AA40" s="25" t="s">
        <v>41</v>
      </c>
      <c r="AB40" s="26" t="s">
        <v>39</v>
      </c>
      <c r="AC40" s="22" t="s">
        <v>39</v>
      </c>
      <c r="AD40" s="18">
        <v>13</v>
      </c>
    </row>
    <row r="41" spans="1:30" ht="24" x14ac:dyDescent="0.2">
      <c r="A41" s="17" t="s">
        <v>196</v>
      </c>
      <c r="B41" s="17" t="s">
        <v>197</v>
      </c>
      <c r="C41" s="17" t="s">
        <v>94</v>
      </c>
      <c r="D41" s="18" t="s">
        <v>60</v>
      </c>
      <c r="E41" s="17" t="s">
        <v>174</v>
      </c>
      <c r="F41" s="17" t="s">
        <v>175</v>
      </c>
      <c r="G41" s="19" t="s">
        <v>97</v>
      </c>
      <c r="H41" s="18" t="s">
        <v>38</v>
      </c>
      <c r="I41" s="18">
        <v>174</v>
      </c>
      <c r="J41" s="20">
        <v>10788000</v>
      </c>
      <c r="K41" s="20">
        <v>0</v>
      </c>
      <c r="L41" s="21">
        <f t="shared" si="0"/>
        <v>10788000</v>
      </c>
      <c r="M41" s="20">
        <v>0</v>
      </c>
      <c r="N41" s="20">
        <v>3019840</v>
      </c>
      <c r="O41" s="22" t="s">
        <v>39</v>
      </c>
      <c r="P41" s="22" t="s">
        <v>40</v>
      </c>
      <c r="Q41" s="22" t="s">
        <v>40</v>
      </c>
      <c r="R41" s="22" t="s">
        <v>39</v>
      </c>
      <c r="S41" s="22" t="s">
        <v>40</v>
      </c>
      <c r="T41" s="22" t="str">
        <f t="shared" si="1"/>
        <v>N</v>
      </c>
      <c r="U41" s="22" t="s">
        <v>40</v>
      </c>
      <c r="V41" s="22" t="s">
        <v>40</v>
      </c>
      <c r="W41" s="23">
        <v>1</v>
      </c>
      <c r="X41" s="22">
        <v>10</v>
      </c>
      <c r="Y41" s="23">
        <v>1</v>
      </c>
      <c r="Z41" s="24">
        <v>56322.29</v>
      </c>
      <c r="AA41" s="25" t="s">
        <v>79</v>
      </c>
      <c r="AB41" s="26" t="s">
        <v>39</v>
      </c>
      <c r="AC41" s="22" t="s">
        <v>39</v>
      </c>
      <c r="AD41" s="18">
        <v>17</v>
      </c>
    </row>
    <row r="42" spans="1:30" ht="36" x14ac:dyDescent="0.2">
      <c r="A42" s="17" t="s">
        <v>198</v>
      </c>
      <c r="B42" s="17" t="s">
        <v>199</v>
      </c>
      <c r="C42" s="17" t="s">
        <v>49</v>
      </c>
      <c r="D42" s="18" t="s">
        <v>34</v>
      </c>
      <c r="E42" s="17" t="s">
        <v>200</v>
      </c>
      <c r="F42" s="17" t="s">
        <v>201</v>
      </c>
      <c r="G42" s="19" t="s">
        <v>37</v>
      </c>
      <c r="H42" s="18" t="s">
        <v>78</v>
      </c>
      <c r="I42" s="18">
        <v>96</v>
      </c>
      <c r="J42" s="20">
        <v>9120000</v>
      </c>
      <c r="K42" s="20">
        <v>0</v>
      </c>
      <c r="L42" s="21">
        <f t="shared" si="0"/>
        <v>9120000</v>
      </c>
      <c r="M42" s="17"/>
      <c r="N42" s="20">
        <v>2059919</v>
      </c>
      <c r="O42" s="22" t="s">
        <v>39</v>
      </c>
      <c r="P42" s="22" t="s">
        <v>40</v>
      </c>
      <c r="Q42" s="22" t="s">
        <v>40</v>
      </c>
      <c r="R42" s="22" t="s">
        <v>40</v>
      </c>
      <c r="S42" s="22" t="s">
        <v>39</v>
      </c>
      <c r="T42" s="22" t="str">
        <f t="shared" si="1"/>
        <v>Y</v>
      </c>
      <c r="U42" s="22" t="s">
        <v>40</v>
      </c>
      <c r="V42" s="22" t="s">
        <v>40</v>
      </c>
      <c r="W42" s="23">
        <v>1</v>
      </c>
      <c r="X42" s="22">
        <v>10</v>
      </c>
      <c r="Y42" s="23">
        <v>2</v>
      </c>
      <c r="Z42" s="24">
        <v>84338.91</v>
      </c>
      <c r="AA42" s="25" t="s">
        <v>79</v>
      </c>
      <c r="AB42" s="26" t="s">
        <v>39</v>
      </c>
      <c r="AC42" s="22" t="s">
        <v>39</v>
      </c>
      <c r="AD42" s="18">
        <v>22</v>
      </c>
    </row>
    <row r="43" spans="1:30" ht="48" x14ac:dyDescent="0.2">
      <c r="A43" s="17" t="s">
        <v>202</v>
      </c>
      <c r="B43" s="17" t="s">
        <v>203</v>
      </c>
      <c r="C43" s="17" t="s">
        <v>49</v>
      </c>
      <c r="D43" s="18" t="s">
        <v>34</v>
      </c>
      <c r="E43" s="17" t="s">
        <v>204</v>
      </c>
      <c r="F43" s="17" t="s">
        <v>205</v>
      </c>
      <c r="G43" s="19" t="s">
        <v>37</v>
      </c>
      <c r="H43" s="18" t="s">
        <v>78</v>
      </c>
      <c r="I43" s="18">
        <v>133</v>
      </c>
      <c r="J43" s="20">
        <v>9000000</v>
      </c>
      <c r="K43" s="20">
        <v>0</v>
      </c>
      <c r="L43" s="21">
        <f t="shared" si="0"/>
        <v>9000000</v>
      </c>
      <c r="M43" s="20">
        <v>36000000</v>
      </c>
      <c r="N43" s="20">
        <v>2520889</v>
      </c>
      <c r="O43" s="22" t="s">
        <v>39</v>
      </c>
      <c r="P43" s="22" t="s">
        <v>40</v>
      </c>
      <c r="Q43" s="22" t="s">
        <v>40</v>
      </c>
      <c r="R43" s="22" t="s">
        <v>40</v>
      </c>
      <c r="S43" s="22" t="s">
        <v>39</v>
      </c>
      <c r="T43" s="22" t="str">
        <f t="shared" si="1"/>
        <v>Y</v>
      </c>
      <c r="U43" s="22" t="s">
        <v>40</v>
      </c>
      <c r="V43" s="22" t="s">
        <v>40</v>
      </c>
      <c r="W43" s="23">
        <v>1</v>
      </c>
      <c r="X43" s="22">
        <v>10</v>
      </c>
      <c r="Y43" s="23">
        <v>2</v>
      </c>
      <c r="Z43" s="24">
        <v>60075.199999999997</v>
      </c>
      <c r="AA43" s="25" t="s">
        <v>52</v>
      </c>
      <c r="AB43" s="26" t="s">
        <v>39</v>
      </c>
      <c r="AC43" s="22" t="s">
        <v>39</v>
      </c>
      <c r="AD43" s="18">
        <v>44</v>
      </c>
    </row>
    <row r="44" spans="1:30" s="16" customFormat="1" ht="20.25" customHeight="1" x14ac:dyDescent="0.2">
      <c r="A44" s="5" t="s">
        <v>206</v>
      </c>
      <c r="B44" s="6"/>
      <c r="C44" s="6"/>
      <c r="D44" s="7"/>
      <c r="E44" s="6"/>
      <c r="F44" s="6"/>
      <c r="G44" s="8"/>
      <c r="H44" s="7"/>
      <c r="I44" s="7"/>
      <c r="J44" s="9"/>
      <c r="K44" s="9"/>
      <c r="L44" s="10"/>
      <c r="M44" s="9"/>
      <c r="N44" s="9"/>
      <c r="O44" s="11"/>
      <c r="P44" s="11"/>
      <c r="Q44" s="11"/>
      <c r="R44" s="11"/>
      <c r="S44" s="11"/>
      <c r="T44" s="11"/>
      <c r="U44" s="11"/>
      <c r="V44" s="11"/>
      <c r="W44" s="12"/>
      <c r="X44" s="11"/>
      <c r="Y44" s="12"/>
      <c r="Z44" s="13"/>
      <c r="AA44" s="14"/>
      <c r="AB44" s="15"/>
      <c r="AC44" s="11"/>
      <c r="AD44" s="7"/>
    </row>
    <row r="45" spans="1:30" ht="36" x14ac:dyDescent="0.2">
      <c r="A45" s="17" t="s">
        <v>207</v>
      </c>
      <c r="B45" s="17" t="s">
        <v>208</v>
      </c>
      <c r="C45" s="17" t="s">
        <v>33</v>
      </c>
      <c r="D45" s="18" t="s">
        <v>34</v>
      </c>
      <c r="E45" s="17" t="s">
        <v>61</v>
      </c>
      <c r="F45" s="17" t="s">
        <v>209</v>
      </c>
      <c r="G45" s="19" t="s">
        <v>37</v>
      </c>
      <c r="H45" s="18" t="s">
        <v>78</v>
      </c>
      <c r="I45" s="18">
        <v>120</v>
      </c>
      <c r="J45" s="20">
        <v>10500000</v>
      </c>
      <c r="K45" s="20">
        <v>669600</v>
      </c>
      <c r="L45" s="21">
        <f t="shared" ref="L45:L50" si="2">SUM(J45:K45)</f>
        <v>11169600</v>
      </c>
      <c r="M45" s="17"/>
      <c r="N45" s="20">
        <v>2087046</v>
      </c>
      <c r="O45" s="22" t="s">
        <v>40</v>
      </c>
      <c r="P45" s="22" t="s">
        <v>40</v>
      </c>
      <c r="Q45" s="22" t="s">
        <v>40</v>
      </c>
      <c r="R45" s="22" t="s">
        <v>40</v>
      </c>
      <c r="S45" s="22" t="s">
        <v>39</v>
      </c>
      <c r="T45" s="22" t="str">
        <f t="shared" ref="T45:T50" si="3">IF(S45="","",IF(AND(H45="E, Non-ALF",S45="Y"),"Y","N"))</f>
        <v>Y</v>
      </c>
      <c r="U45" s="22" t="s">
        <v>40</v>
      </c>
      <c r="V45" s="22" t="s">
        <v>40</v>
      </c>
      <c r="W45" s="23">
        <v>1</v>
      </c>
      <c r="X45" s="22">
        <v>10</v>
      </c>
      <c r="Y45" s="23">
        <v>2</v>
      </c>
      <c r="Z45" s="24">
        <v>68358.91</v>
      </c>
      <c r="AA45" s="25" t="s">
        <v>41</v>
      </c>
      <c r="AB45" s="26" t="s">
        <v>39</v>
      </c>
      <c r="AC45" s="22" t="s">
        <v>39</v>
      </c>
      <c r="AD45" s="18">
        <v>5</v>
      </c>
    </row>
    <row r="46" spans="1:30" ht="24" x14ac:dyDescent="0.2">
      <c r="A46" s="17" t="s">
        <v>210</v>
      </c>
      <c r="B46" s="17" t="s">
        <v>211</v>
      </c>
      <c r="C46" s="17" t="s">
        <v>160</v>
      </c>
      <c r="D46" s="18" t="s">
        <v>34</v>
      </c>
      <c r="E46" s="17" t="s">
        <v>61</v>
      </c>
      <c r="F46" s="17" t="s">
        <v>212</v>
      </c>
      <c r="G46" s="19" t="s">
        <v>63</v>
      </c>
      <c r="H46" s="18" t="s">
        <v>38</v>
      </c>
      <c r="I46" s="18">
        <v>230</v>
      </c>
      <c r="J46" s="20">
        <v>17000000</v>
      </c>
      <c r="K46" s="20">
        <v>0</v>
      </c>
      <c r="L46" s="21">
        <f t="shared" si="2"/>
        <v>17000000</v>
      </c>
      <c r="M46" s="17"/>
      <c r="N46" s="20">
        <v>3824989</v>
      </c>
      <c r="O46" s="22" t="s">
        <v>40</v>
      </c>
      <c r="P46" s="22" t="s">
        <v>40</v>
      </c>
      <c r="Q46" s="22" t="s">
        <v>40</v>
      </c>
      <c r="R46" s="22" t="s">
        <v>40</v>
      </c>
      <c r="S46" s="22" t="s">
        <v>40</v>
      </c>
      <c r="T46" s="22" t="str">
        <f t="shared" si="3"/>
        <v>N</v>
      </c>
      <c r="U46" s="22" t="s">
        <v>40</v>
      </c>
      <c r="V46" s="22" t="s">
        <v>40</v>
      </c>
      <c r="W46" s="23">
        <v>1</v>
      </c>
      <c r="X46" s="22">
        <v>10</v>
      </c>
      <c r="Y46" s="23">
        <v>2</v>
      </c>
      <c r="Z46" s="24">
        <v>67144.38</v>
      </c>
      <c r="AA46" s="25" t="s">
        <v>41</v>
      </c>
      <c r="AB46" s="26" t="s">
        <v>39</v>
      </c>
      <c r="AC46" s="22" t="s">
        <v>39</v>
      </c>
      <c r="AD46" s="18">
        <v>16</v>
      </c>
    </row>
    <row r="47" spans="1:30" ht="36" x14ac:dyDescent="0.2">
      <c r="A47" s="17" t="s">
        <v>213</v>
      </c>
      <c r="B47" s="17" t="s">
        <v>214</v>
      </c>
      <c r="C47" s="17" t="s">
        <v>75</v>
      </c>
      <c r="D47" s="18" t="s">
        <v>34</v>
      </c>
      <c r="E47" s="17" t="s">
        <v>215</v>
      </c>
      <c r="F47" s="17" t="s">
        <v>216</v>
      </c>
      <c r="G47" s="19" t="s">
        <v>63</v>
      </c>
      <c r="H47" s="18" t="s">
        <v>38</v>
      </c>
      <c r="I47" s="18">
        <v>84</v>
      </c>
      <c r="J47" s="20">
        <v>3500000</v>
      </c>
      <c r="K47" s="20">
        <v>922000</v>
      </c>
      <c r="L47" s="21">
        <f t="shared" si="2"/>
        <v>4422000</v>
      </c>
      <c r="M47" s="20">
        <v>14699000</v>
      </c>
      <c r="N47" s="20">
        <v>1226097</v>
      </c>
      <c r="O47" s="22" t="s">
        <v>40</v>
      </c>
      <c r="P47" s="22" t="s">
        <v>40</v>
      </c>
      <c r="Q47" s="22" t="s">
        <v>39</v>
      </c>
      <c r="R47" s="22" t="s">
        <v>39</v>
      </c>
      <c r="S47" s="22" t="s">
        <v>40</v>
      </c>
      <c r="T47" s="22" t="str">
        <f t="shared" si="3"/>
        <v>N</v>
      </c>
      <c r="U47" s="22" t="s">
        <v>40</v>
      </c>
      <c r="V47" s="22" t="s">
        <v>40</v>
      </c>
      <c r="W47" s="23">
        <v>1</v>
      </c>
      <c r="X47" s="22">
        <v>10</v>
      </c>
      <c r="Y47" s="23">
        <v>1</v>
      </c>
      <c r="Z47" s="24">
        <v>22895.24</v>
      </c>
      <c r="AA47" s="25" t="s">
        <v>52</v>
      </c>
      <c r="AB47" s="26" t="s">
        <v>39</v>
      </c>
      <c r="AC47" s="22" t="s">
        <v>39</v>
      </c>
      <c r="AD47" s="18">
        <v>12</v>
      </c>
    </row>
    <row r="48" spans="1:30" ht="24" x14ac:dyDescent="0.2">
      <c r="A48" s="17" t="s">
        <v>217</v>
      </c>
      <c r="B48" s="17" t="s">
        <v>218</v>
      </c>
      <c r="C48" s="17" t="s">
        <v>49</v>
      </c>
      <c r="D48" s="18" t="s">
        <v>34</v>
      </c>
      <c r="E48" s="17" t="s">
        <v>219</v>
      </c>
      <c r="F48" s="17" t="s">
        <v>220</v>
      </c>
      <c r="G48" s="19" t="s">
        <v>37</v>
      </c>
      <c r="H48" s="18" t="s">
        <v>38</v>
      </c>
      <c r="I48" s="18">
        <v>149</v>
      </c>
      <c r="J48" s="20">
        <v>4500000</v>
      </c>
      <c r="K48" s="20">
        <v>0</v>
      </c>
      <c r="L48" s="21">
        <f t="shared" si="2"/>
        <v>4500000</v>
      </c>
      <c r="M48" s="17"/>
      <c r="N48" s="20">
        <v>2229759</v>
      </c>
      <c r="O48" s="22" t="s">
        <v>40</v>
      </c>
      <c r="P48" s="22" t="s">
        <v>39</v>
      </c>
      <c r="Q48" s="22" t="s">
        <v>40</v>
      </c>
      <c r="R48" s="22" t="s">
        <v>39</v>
      </c>
      <c r="S48" s="22" t="s">
        <v>40</v>
      </c>
      <c r="T48" s="22" t="str">
        <f t="shared" si="3"/>
        <v>N</v>
      </c>
      <c r="U48" s="22" t="s">
        <v>40</v>
      </c>
      <c r="V48" s="22" t="s">
        <v>40</v>
      </c>
      <c r="W48" s="23">
        <v>1</v>
      </c>
      <c r="X48" s="22">
        <v>10</v>
      </c>
      <c r="Y48" s="23">
        <v>1</v>
      </c>
      <c r="Z48" s="24">
        <v>24504.36</v>
      </c>
      <c r="AA48" s="25" t="s">
        <v>52</v>
      </c>
      <c r="AB48" s="26" t="s">
        <v>39</v>
      </c>
      <c r="AC48" s="22" t="s">
        <v>39</v>
      </c>
      <c r="AD48" s="18">
        <v>28</v>
      </c>
    </row>
    <row r="49" spans="1:30" ht="24" x14ac:dyDescent="0.2">
      <c r="A49" s="17" t="s">
        <v>221</v>
      </c>
      <c r="B49" s="17" t="s">
        <v>222</v>
      </c>
      <c r="C49" s="17" t="s">
        <v>49</v>
      </c>
      <c r="D49" s="18" t="s">
        <v>34</v>
      </c>
      <c r="E49" s="17" t="s">
        <v>223</v>
      </c>
      <c r="F49" s="17" t="s">
        <v>220</v>
      </c>
      <c r="G49" s="19" t="s">
        <v>37</v>
      </c>
      <c r="H49" s="18" t="s">
        <v>38</v>
      </c>
      <c r="I49" s="18">
        <v>179</v>
      </c>
      <c r="J49" s="20">
        <v>12000000</v>
      </c>
      <c r="K49" s="20">
        <v>0</v>
      </c>
      <c r="L49" s="21">
        <f t="shared" si="2"/>
        <v>12000000</v>
      </c>
      <c r="M49" s="17"/>
      <c r="N49" s="20">
        <v>2729632</v>
      </c>
      <c r="O49" s="22" t="s">
        <v>40</v>
      </c>
      <c r="P49" s="22" t="s">
        <v>40</v>
      </c>
      <c r="Q49" s="22" t="s">
        <v>40</v>
      </c>
      <c r="R49" s="22" t="s">
        <v>39</v>
      </c>
      <c r="S49" s="22" t="s">
        <v>39</v>
      </c>
      <c r="T49" s="22" t="str">
        <f t="shared" si="3"/>
        <v>N</v>
      </c>
      <c r="U49" s="22" t="s">
        <v>40</v>
      </c>
      <c r="V49" s="22" t="s">
        <v>40</v>
      </c>
      <c r="W49" s="23">
        <v>1</v>
      </c>
      <c r="X49" s="22">
        <v>10</v>
      </c>
      <c r="Y49" s="23">
        <v>2</v>
      </c>
      <c r="Z49" s="24">
        <v>54603.02</v>
      </c>
      <c r="AA49" s="25" t="s">
        <v>52</v>
      </c>
      <c r="AB49" s="26" t="s">
        <v>39</v>
      </c>
      <c r="AC49" s="22" t="s">
        <v>39</v>
      </c>
      <c r="AD49" s="18">
        <v>7</v>
      </c>
    </row>
    <row r="50" spans="1:30" ht="24" x14ac:dyDescent="0.2">
      <c r="A50" s="17" t="s">
        <v>224</v>
      </c>
      <c r="B50" s="17" t="s">
        <v>225</v>
      </c>
      <c r="C50" s="17" t="s">
        <v>160</v>
      </c>
      <c r="D50" s="18" t="s">
        <v>34</v>
      </c>
      <c r="E50" s="17" t="s">
        <v>223</v>
      </c>
      <c r="F50" s="17" t="s">
        <v>220</v>
      </c>
      <c r="G50" s="19" t="s">
        <v>63</v>
      </c>
      <c r="H50" s="18" t="s">
        <v>38</v>
      </c>
      <c r="I50" s="18">
        <v>118</v>
      </c>
      <c r="J50" s="20">
        <v>7800000</v>
      </c>
      <c r="K50" s="20">
        <v>0</v>
      </c>
      <c r="L50" s="21">
        <f t="shared" si="2"/>
        <v>7800000</v>
      </c>
      <c r="M50" s="20">
        <v>22000000</v>
      </c>
      <c r="N50" s="20">
        <v>1814805</v>
      </c>
      <c r="O50" s="22" t="s">
        <v>40</v>
      </c>
      <c r="P50" s="22" t="s">
        <v>39</v>
      </c>
      <c r="Q50" s="22" t="s">
        <v>40</v>
      </c>
      <c r="R50" s="22" t="s">
        <v>39</v>
      </c>
      <c r="S50" s="22" t="s">
        <v>40</v>
      </c>
      <c r="T50" s="22" t="str">
        <f t="shared" si="3"/>
        <v>N</v>
      </c>
      <c r="U50" s="22" t="s">
        <v>40</v>
      </c>
      <c r="V50" s="22" t="s">
        <v>40</v>
      </c>
      <c r="W50" s="23">
        <v>1</v>
      </c>
      <c r="X50" s="22">
        <v>10</v>
      </c>
      <c r="Y50" s="23">
        <v>2</v>
      </c>
      <c r="Z50" s="24">
        <v>64568.14</v>
      </c>
      <c r="AA50" s="25" t="s">
        <v>41</v>
      </c>
      <c r="AB50" s="26" t="s">
        <v>40</v>
      </c>
      <c r="AC50" s="22" t="s">
        <v>39</v>
      </c>
      <c r="AD50" s="18">
        <v>42</v>
      </c>
    </row>
    <row r="52" spans="1:30" hidden="1" x14ac:dyDescent="0.2">
      <c r="C52" s="31" t="s">
        <v>226</v>
      </c>
      <c r="D52" s="31" t="s">
        <v>227</v>
      </c>
    </row>
    <row r="53" spans="1:30" hidden="1" x14ac:dyDescent="0.2">
      <c r="C53" s="34"/>
    </row>
    <row r="54" spans="1:30" hidden="1" x14ac:dyDescent="0.2">
      <c r="C54" s="35" t="s">
        <v>138</v>
      </c>
      <c r="D54" s="22" t="e">
        <f>COUNTIFS(#REF!,"=Y",C$3:C$50,C54)</f>
        <v>#REF!</v>
      </c>
    </row>
    <row r="55" spans="1:30" hidden="1" x14ac:dyDescent="0.2">
      <c r="C55" s="35" t="s">
        <v>228</v>
      </c>
      <c r="D55" s="22" t="e">
        <f>COUNTIFS(#REF!,"=Y",C$3:C$50,C55)</f>
        <v>#REF!</v>
      </c>
    </row>
    <row r="56" spans="1:30" hidden="1" x14ac:dyDescent="0.2">
      <c r="C56" s="35" t="s">
        <v>229</v>
      </c>
      <c r="D56" s="22" t="e">
        <f>COUNTIFS(#REF!,"=Y",C$3:C$50,C56)</f>
        <v>#REF!</v>
      </c>
    </row>
    <row r="57" spans="1:30" hidden="1" x14ac:dyDescent="0.2">
      <c r="C57" s="35" t="s">
        <v>230</v>
      </c>
      <c r="D57" s="22" t="e">
        <f>COUNTIFS(#REF!,"=Y",C$3:C$50,C57)</f>
        <v>#REF!</v>
      </c>
    </row>
    <row r="58" spans="1:30" hidden="1" x14ac:dyDescent="0.2">
      <c r="C58" s="35" t="s">
        <v>105</v>
      </c>
      <c r="D58" s="22" t="e">
        <f>COUNTIFS(#REF!,"=Y",C$3:C$50,C58)</f>
        <v>#REF!</v>
      </c>
    </row>
    <row r="59" spans="1:30" hidden="1" x14ac:dyDescent="0.2">
      <c r="C59" s="35" t="s">
        <v>33</v>
      </c>
      <c r="D59" s="22" t="e">
        <f>COUNTIFS(#REF!,"=Y",C$3:C$50,C59)</f>
        <v>#REF!</v>
      </c>
    </row>
    <row r="60" spans="1:30" hidden="1" x14ac:dyDescent="0.2">
      <c r="C60" s="35" t="s">
        <v>231</v>
      </c>
      <c r="D60" s="22" t="e">
        <f>COUNTIFS(#REF!,"=Y",C$3:C$50,C60)</f>
        <v>#REF!</v>
      </c>
    </row>
    <row r="61" spans="1:30" hidden="1" x14ac:dyDescent="0.2">
      <c r="C61" s="35" t="s">
        <v>232</v>
      </c>
      <c r="D61" s="22" t="e">
        <f>COUNTIFS(#REF!,"=Y",C$3:C$50,C61)</f>
        <v>#REF!</v>
      </c>
    </row>
    <row r="62" spans="1:30" hidden="1" x14ac:dyDescent="0.2">
      <c r="C62" s="35" t="s">
        <v>233</v>
      </c>
      <c r="D62" s="22" t="e">
        <f>COUNTIFS(#REF!,"=Y",C$3:C$50,C62)</f>
        <v>#REF!</v>
      </c>
    </row>
    <row r="63" spans="1:30" hidden="1" x14ac:dyDescent="0.2">
      <c r="C63" s="35" t="s">
        <v>234</v>
      </c>
      <c r="D63" s="22" t="e">
        <f>COUNTIFS(#REF!,"=Y",C$3:C$50,C63)</f>
        <v>#REF!</v>
      </c>
    </row>
    <row r="64" spans="1:30" hidden="1" x14ac:dyDescent="0.2">
      <c r="C64" s="35" t="s">
        <v>235</v>
      </c>
      <c r="D64" s="22" t="e">
        <f>COUNTIFS(#REF!,"=Y",C$3:C$50,C64)</f>
        <v>#REF!</v>
      </c>
    </row>
    <row r="65" spans="3:4" hidden="1" x14ac:dyDescent="0.2">
      <c r="C65" s="35" t="s">
        <v>236</v>
      </c>
      <c r="D65" s="22" t="e">
        <f>COUNTIFS(#REF!,"=Y",C$3:C$50,C65)</f>
        <v>#REF!</v>
      </c>
    </row>
    <row r="66" spans="3:4" hidden="1" x14ac:dyDescent="0.2">
      <c r="C66" s="35" t="s">
        <v>237</v>
      </c>
      <c r="D66" s="22" t="e">
        <f>COUNTIFS(#REF!,"=Y",C$3:C$50,C66)</f>
        <v>#REF!</v>
      </c>
    </row>
    <row r="67" spans="3:4" hidden="1" x14ac:dyDescent="0.2">
      <c r="C67" s="35" t="s">
        <v>238</v>
      </c>
      <c r="D67" s="22" t="e">
        <f>COUNTIFS(#REF!,"=Y",C$3:C$50,C67)</f>
        <v>#REF!</v>
      </c>
    </row>
    <row r="68" spans="3:4" hidden="1" x14ac:dyDescent="0.2">
      <c r="C68" s="35" t="s">
        <v>100</v>
      </c>
      <c r="D68" s="22" t="e">
        <f>COUNTIFS(#REF!,"=Y",C$3:C$50,C68)</f>
        <v>#REF!</v>
      </c>
    </row>
    <row r="69" spans="3:4" hidden="1" x14ac:dyDescent="0.2">
      <c r="C69" s="35" t="s">
        <v>86</v>
      </c>
      <c r="D69" s="22" t="e">
        <f>COUNTIFS(#REF!,"=Y",C$3:C$50,C69)</f>
        <v>#REF!</v>
      </c>
    </row>
    <row r="70" spans="3:4" hidden="1" x14ac:dyDescent="0.2">
      <c r="C70" s="35" t="s">
        <v>239</v>
      </c>
      <c r="D70" s="22" t="e">
        <f>COUNTIFS(#REF!,"=Y",C$3:C$50,C70)</f>
        <v>#REF!</v>
      </c>
    </row>
    <row r="71" spans="3:4" hidden="1" x14ac:dyDescent="0.2">
      <c r="C71" s="35" t="s">
        <v>240</v>
      </c>
      <c r="D71" s="22" t="e">
        <f>COUNTIFS(#REF!,"=Y",C$3:C$50,C71)</f>
        <v>#REF!</v>
      </c>
    </row>
    <row r="72" spans="3:4" hidden="1" x14ac:dyDescent="0.2">
      <c r="C72" s="35" t="s">
        <v>241</v>
      </c>
      <c r="D72" s="22" t="e">
        <f>COUNTIFS(#REF!,"=Y",C$3:C$50,C72)</f>
        <v>#REF!</v>
      </c>
    </row>
    <row r="73" spans="3:4" hidden="1" x14ac:dyDescent="0.2">
      <c r="C73" s="35" t="s">
        <v>242</v>
      </c>
      <c r="D73" s="22" t="e">
        <f>COUNTIFS(#REF!,"=Y",C$3:C$50,C73)</f>
        <v>#REF!</v>
      </c>
    </row>
    <row r="74" spans="3:4" hidden="1" x14ac:dyDescent="0.2">
      <c r="C74" s="35" t="s">
        <v>243</v>
      </c>
      <c r="D74" s="22" t="e">
        <f>COUNTIFS(#REF!,"=Y",C$3:C$50,C74)</f>
        <v>#REF!</v>
      </c>
    </row>
    <row r="75" spans="3:4" hidden="1" x14ac:dyDescent="0.2">
      <c r="C75" s="35" t="s">
        <v>244</v>
      </c>
      <c r="D75" s="22" t="e">
        <f>COUNTIFS(#REF!,"=Y",C$3:C$50,C75)</f>
        <v>#REF!</v>
      </c>
    </row>
    <row r="76" spans="3:4" hidden="1" x14ac:dyDescent="0.2">
      <c r="C76" s="35" t="s">
        <v>245</v>
      </c>
      <c r="D76" s="22" t="e">
        <f>COUNTIFS(#REF!,"=Y",C$3:C$50,C76)</f>
        <v>#REF!</v>
      </c>
    </row>
    <row r="77" spans="3:4" hidden="1" x14ac:dyDescent="0.2">
      <c r="C77" s="35" t="s">
        <v>246</v>
      </c>
      <c r="D77" s="22" t="e">
        <f>COUNTIFS(#REF!,"=Y",C$3:C$50,C77)</f>
        <v>#REF!</v>
      </c>
    </row>
    <row r="78" spans="3:4" hidden="1" x14ac:dyDescent="0.2">
      <c r="C78" s="35" t="s">
        <v>247</v>
      </c>
      <c r="D78" s="22" t="e">
        <f>COUNTIFS(#REF!,"=Y",C$3:C$50,C78)</f>
        <v>#REF!</v>
      </c>
    </row>
    <row r="79" spans="3:4" hidden="1" x14ac:dyDescent="0.2">
      <c r="C79" s="35" t="s">
        <v>248</v>
      </c>
      <c r="D79" s="22" t="e">
        <f>COUNTIFS(#REF!,"=Y",C$3:C$50,C79)</f>
        <v>#REF!</v>
      </c>
    </row>
    <row r="80" spans="3:4" hidden="1" x14ac:dyDescent="0.2">
      <c r="C80" s="35" t="s">
        <v>249</v>
      </c>
      <c r="D80" s="22" t="e">
        <f>COUNTIFS(#REF!,"=Y",C$3:C$50,C80)</f>
        <v>#REF!</v>
      </c>
    </row>
    <row r="81" spans="3:4" hidden="1" x14ac:dyDescent="0.2">
      <c r="C81" s="35" t="s">
        <v>160</v>
      </c>
      <c r="D81" s="22" t="e">
        <f>COUNTIFS(#REF!,"=Y",C$3:C$50,C81)</f>
        <v>#REF!</v>
      </c>
    </row>
    <row r="82" spans="3:4" hidden="1" x14ac:dyDescent="0.2">
      <c r="C82" s="35" t="s">
        <v>250</v>
      </c>
      <c r="D82" s="22" t="e">
        <f>COUNTIFS(#REF!,"=Y",C$3:C$50,C82)</f>
        <v>#REF!</v>
      </c>
    </row>
    <row r="83" spans="3:4" hidden="1" x14ac:dyDescent="0.2">
      <c r="C83" s="35" t="s">
        <v>251</v>
      </c>
      <c r="D83" s="22" t="e">
        <f>COUNTIFS(#REF!,"=Y",C$3:C$50,C83)</f>
        <v>#REF!</v>
      </c>
    </row>
    <row r="84" spans="3:4" hidden="1" x14ac:dyDescent="0.2">
      <c r="C84" s="35" t="s">
        <v>252</v>
      </c>
      <c r="D84" s="22" t="e">
        <f>COUNTIFS(#REF!,"=Y",C$3:C$50,C84)</f>
        <v>#REF!</v>
      </c>
    </row>
    <row r="85" spans="3:4" hidden="1" x14ac:dyDescent="0.2">
      <c r="C85" s="35" t="s">
        <v>253</v>
      </c>
      <c r="D85" s="22" t="e">
        <f>COUNTIFS(#REF!,"=Y",C$3:C$50,C85)</f>
        <v>#REF!</v>
      </c>
    </row>
    <row r="86" spans="3:4" hidden="1" x14ac:dyDescent="0.2">
      <c r="C86" s="35" t="s">
        <v>254</v>
      </c>
      <c r="D86" s="22" t="e">
        <f>COUNTIFS(#REF!,"=Y",C$3:C$50,C86)</f>
        <v>#REF!</v>
      </c>
    </row>
    <row r="87" spans="3:4" hidden="1" x14ac:dyDescent="0.2">
      <c r="C87" s="35" t="s">
        <v>255</v>
      </c>
      <c r="D87" s="22" t="e">
        <f>COUNTIFS(#REF!,"=Y",C$3:C$50,C87)</f>
        <v>#REF!</v>
      </c>
    </row>
    <row r="88" spans="3:4" hidden="1" x14ac:dyDescent="0.2">
      <c r="C88" s="35" t="s">
        <v>256</v>
      </c>
      <c r="D88" s="22" t="e">
        <f>COUNTIFS(#REF!,"=Y",C$3:C$50,C88)</f>
        <v>#REF!</v>
      </c>
    </row>
    <row r="89" spans="3:4" hidden="1" x14ac:dyDescent="0.2">
      <c r="C89" s="35" t="s">
        <v>257</v>
      </c>
      <c r="D89" s="22" t="e">
        <f>COUNTIFS(#REF!,"=Y",C$3:C$50,C89)</f>
        <v>#REF!</v>
      </c>
    </row>
    <row r="90" spans="3:4" hidden="1" x14ac:dyDescent="0.2">
      <c r="C90" s="35" t="s">
        <v>258</v>
      </c>
      <c r="D90" s="22" t="e">
        <f>COUNTIFS(#REF!,"=Y",C$3:C$50,C90)</f>
        <v>#REF!</v>
      </c>
    </row>
    <row r="91" spans="3:4" hidden="1" x14ac:dyDescent="0.2">
      <c r="C91" s="35" t="s">
        <v>259</v>
      </c>
      <c r="D91" s="22" t="e">
        <f>COUNTIFS(#REF!,"=Y",C$3:C$50,C91)</f>
        <v>#REF!</v>
      </c>
    </row>
    <row r="92" spans="3:4" hidden="1" x14ac:dyDescent="0.2">
      <c r="C92" s="35" t="s">
        <v>260</v>
      </c>
      <c r="D92" s="22" t="e">
        <f>COUNTIFS(#REF!,"=Y",C$3:C$50,C92)</f>
        <v>#REF!</v>
      </c>
    </row>
    <row r="93" spans="3:4" hidden="1" x14ac:dyDescent="0.2">
      <c r="C93" s="35" t="s">
        <v>94</v>
      </c>
      <c r="D93" s="22" t="e">
        <f>COUNTIFS(#REF!,"=Y",C$3:C$50,C93)</f>
        <v>#REF!</v>
      </c>
    </row>
    <row r="94" spans="3:4" hidden="1" x14ac:dyDescent="0.2">
      <c r="C94" s="35" t="s">
        <v>261</v>
      </c>
      <c r="D94" s="22" t="e">
        <f>COUNTIFS(#REF!,"=Y",C$3:C$50,C94)</f>
        <v>#REF!</v>
      </c>
    </row>
    <row r="95" spans="3:4" hidden="1" x14ac:dyDescent="0.2">
      <c r="C95" s="35" t="s">
        <v>262</v>
      </c>
      <c r="D95" s="22" t="e">
        <f>COUNTIFS(#REF!,"=Y",C$3:C$50,C95)</f>
        <v>#REF!</v>
      </c>
    </row>
    <row r="96" spans="3:4" hidden="1" x14ac:dyDescent="0.2">
      <c r="C96" s="35" t="s">
        <v>49</v>
      </c>
      <c r="D96" s="22" t="e">
        <f>COUNTIFS(#REF!,"=Y",C$3:C$50,C96)</f>
        <v>#REF!</v>
      </c>
    </row>
    <row r="97" spans="3:4" hidden="1" x14ac:dyDescent="0.2">
      <c r="C97" s="35" t="s">
        <v>114</v>
      </c>
      <c r="D97" s="22" t="e">
        <f>COUNTIFS(#REF!,"=Y",C$3:C$50,C97)</f>
        <v>#REF!</v>
      </c>
    </row>
    <row r="98" spans="3:4" hidden="1" x14ac:dyDescent="0.2">
      <c r="C98" s="35" t="s">
        <v>263</v>
      </c>
      <c r="D98" s="22" t="e">
        <f>COUNTIFS(#REF!,"=Y",C$3:C$50,C98)</f>
        <v>#REF!</v>
      </c>
    </row>
    <row r="99" spans="3:4" hidden="1" x14ac:dyDescent="0.2">
      <c r="C99" s="35" t="s">
        <v>264</v>
      </c>
      <c r="D99" s="22" t="e">
        <f>COUNTIFS(#REF!,"=Y",C$3:C$50,C99)</f>
        <v>#REF!</v>
      </c>
    </row>
    <row r="100" spans="3:4" hidden="1" x14ac:dyDescent="0.2">
      <c r="C100" s="35" t="s">
        <v>265</v>
      </c>
      <c r="D100" s="22" t="e">
        <f>COUNTIFS(#REF!,"=Y",C$3:C$50,C100)</f>
        <v>#REF!</v>
      </c>
    </row>
    <row r="101" spans="3:4" hidden="1" x14ac:dyDescent="0.2">
      <c r="C101" s="35" t="s">
        <v>131</v>
      </c>
      <c r="D101" s="22" t="e">
        <f>COUNTIFS(#REF!,"=Y",C$3:C$50,C101)</f>
        <v>#REF!</v>
      </c>
    </row>
    <row r="102" spans="3:4" hidden="1" x14ac:dyDescent="0.2">
      <c r="C102" s="35" t="s">
        <v>266</v>
      </c>
      <c r="D102" s="22" t="e">
        <f>COUNTIFS(#REF!,"=Y",C$3:C$50,C102)</f>
        <v>#REF!</v>
      </c>
    </row>
    <row r="103" spans="3:4" hidden="1" x14ac:dyDescent="0.2">
      <c r="C103" s="35" t="s">
        <v>153</v>
      </c>
      <c r="D103" s="22" t="e">
        <f>COUNTIFS(#REF!,"=Y",C$3:C$50,C103)</f>
        <v>#REF!</v>
      </c>
    </row>
    <row r="104" spans="3:4" hidden="1" x14ac:dyDescent="0.2">
      <c r="C104" s="35" t="s">
        <v>59</v>
      </c>
      <c r="D104" s="22" t="e">
        <f>COUNTIFS(#REF!,"=Y",C$3:C$50,C104)</f>
        <v>#REF!</v>
      </c>
    </row>
    <row r="105" spans="3:4" hidden="1" x14ac:dyDescent="0.2">
      <c r="C105" s="35" t="s">
        <v>75</v>
      </c>
      <c r="D105" s="22" t="e">
        <f>COUNTIFS(#REF!,"=Y",C$3:C$50,C105)</f>
        <v>#REF!</v>
      </c>
    </row>
    <row r="106" spans="3:4" hidden="1" x14ac:dyDescent="0.2">
      <c r="C106" s="35" t="s">
        <v>44</v>
      </c>
      <c r="D106" s="22" t="e">
        <f>COUNTIFS(#REF!,"=Y",C$3:C$50,C106)</f>
        <v>#REF!</v>
      </c>
    </row>
    <row r="107" spans="3:4" hidden="1" x14ac:dyDescent="0.2">
      <c r="C107" s="35" t="s">
        <v>267</v>
      </c>
      <c r="D107" s="22" t="e">
        <f>COUNTIFS(#REF!,"=Y",C$3:C$50,C107)</f>
        <v>#REF!</v>
      </c>
    </row>
    <row r="108" spans="3:4" hidden="1" x14ac:dyDescent="0.2">
      <c r="C108" s="35" t="s">
        <v>268</v>
      </c>
      <c r="D108" s="22" t="e">
        <f>COUNTIFS(#REF!,"=Y",C$3:C$50,C108)</f>
        <v>#REF!</v>
      </c>
    </row>
    <row r="109" spans="3:4" hidden="1" x14ac:dyDescent="0.2">
      <c r="C109" s="35" t="s">
        <v>269</v>
      </c>
      <c r="D109" s="22" t="e">
        <f>COUNTIFS(#REF!,"=Y",C$3:C$50,C109)</f>
        <v>#REF!</v>
      </c>
    </row>
    <row r="110" spans="3:4" hidden="1" x14ac:dyDescent="0.2">
      <c r="C110" s="35" t="s">
        <v>270</v>
      </c>
      <c r="D110" s="22" t="e">
        <f>COUNTIFS(#REF!,"=Y",C$3:C$50,C110)</f>
        <v>#REF!</v>
      </c>
    </row>
    <row r="111" spans="3:4" hidden="1" x14ac:dyDescent="0.2">
      <c r="C111" s="35" t="s">
        <v>271</v>
      </c>
      <c r="D111" s="22" t="e">
        <f>COUNTIFS(#REF!,"=Y",C$3:C$50,C111)</f>
        <v>#REF!</v>
      </c>
    </row>
    <row r="112" spans="3:4" hidden="1" x14ac:dyDescent="0.2">
      <c r="C112" s="35" t="s">
        <v>272</v>
      </c>
      <c r="D112" s="22" t="e">
        <f>COUNTIFS(#REF!,"=Y",C$3:C$50,C112)</f>
        <v>#REF!</v>
      </c>
    </row>
    <row r="113" spans="3:4" hidden="1" x14ac:dyDescent="0.2">
      <c r="C113" s="35" t="s">
        <v>273</v>
      </c>
      <c r="D113" s="22" t="e">
        <f>COUNTIFS(#REF!,"=Y",C$3:C$50,C113)</f>
        <v>#REF!</v>
      </c>
    </row>
    <row r="114" spans="3:4" hidden="1" x14ac:dyDescent="0.2">
      <c r="C114" s="35" t="s">
        <v>274</v>
      </c>
      <c r="D114" s="22" t="e">
        <f>COUNTIFS(#REF!,"=Y",C$3:C$50,C114)</f>
        <v>#REF!</v>
      </c>
    </row>
    <row r="115" spans="3:4" hidden="1" x14ac:dyDescent="0.2">
      <c r="C115" s="35" t="s">
        <v>275</v>
      </c>
      <c r="D115" s="22" t="e">
        <f>COUNTIFS(#REF!,"=Y",C$3:C$50,C115)</f>
        <v>#REF!</v>
      </c>
    </row>
    <row r="116" spans="3:4" hidden="1" x14ac:dyDescent="0.2">
      <c r="C116" s="35" t="s">
        <v>276</v>
      </c>
      <c r="D116" s="22" t="e">
        <f>COUNTIFS(#REF!,"=Y",C$3:C$50,C116)</f>
        <v>#REF!</v>
      </c>
    </row>
    <row r="117" spans="3:4" hidden="1" x14ac:dyDescent="0.2">
      <c r="C117" s="35" t="s">
        <v>277</v>
      </c>
      <c r="D117" s="22" t="e">
        <f>COUNTIFS(#REF!,"=Y",C$3:C$50,C117)</f>
        <v>#REF!</v>
      </c>
    </row>
    <row r="118" spans="3:4" hidden="1" x14ac:dyDescent="0.2">
      <c r="C118" s="35" t="s">
        <v>278</v>
      </c>
      <c r="D118" s="22" t="e">
        <f>COUNTIFS(#REF!,"=Y",C$3:C$50,C118)</f>
        <v>#REF!</v>
      </c>
    </row>
    <row r="119" spans="3:4" hidden="1" x14ac:dyDescent="0.2">
      <c r="C119" s="35" t="s">
        <v>279</v>
      </c>
      <c r="D119" s="22" t="e">
        <f>COUNTIFS(#REF!,"=Y",C$3:C$50,C119)</f>
        <v>#REF!</v>
      </c>
    </row>
    <row r="120" spans="3:4" hidden="1" x14ac:dyDescent="0.2">
      <c r="C120" s="35" t="s">
        <v>280</v>
      </c>
      <c r="D120" s="22" t="e">
        <f>COUNTIFS(#REF!,"=Y",C$3:C$50,C120)</f>
        <v>#REF!</v>
      </c>
    </row>
  </sheetData>
  <pageMargins left="0.7" right="0.7" top="0.75" bottom="0.75" header="0.3" footer="0.3"/>
  <pageSetup paperSize="5" scale="90" fitToHeight="0" orientation="landscape" r:id="rId1"/>
  <headerFooter alignWithMargins="0">
    <oddHeader>&amp;C&amp;"Arial,Bold"&amp;14RFA 2025-213 -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D1632F-704C-4536-A391-CD27BDB98A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C7A8C6-916D-40D2-9C22-F74B7ABA8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57F92A-561B-4E7F-8CA8-BF7E1AEB4F8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2025-10-01T19:38:43Z</dcterms:created>
  <dcterms:modified xsi:type="dcterms:W3CDTF">2025-10-01T19:47:02Z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