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https://floridahousing.sharepoint.com/sites/MF/allocations/Jeans SharePoint/all Ranking/2025 Spreadsheets/2025-212 Revitalization/"/>
    </mc:Choice>
  </mc:AlternateContent>
  <xr:revisionPtr revIDLastSave="0" documentId="8_{6767FD47-8206-4257-AAAE-40F4CC5F10BC}" xr6:coauthVersionLast="47" xr6:coauthVersionMax="47" xr10:uidLastSave="{00000000-0000-0000-0000-000000000000}"/>
  <bookViews>
    <workbookView xWindow="-120" yWindow="-120" windowWidth="29040" windowHeight="15720" xr2:uid="{DE4D8F3A-9A4B-40B5-B37E-B5B529023BD6}"/>
  </bookViews>
  <sheets>
    <sheet name="enter scores" sheetId="1" r:id="rId1"/>
  </sheets>
  <definedNames>
    <definedName name="_xlnm.Print_Area" localSheetId="0">'enter scores'!$A$1:$N$57</definedName>
    <definedName name="_xlnm.Print_Titles" localSheetId="0">'enter scores'!$A:$A,'enter scores'!$1:$2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57" i="1" l="1"/>
  <c r="O55" i="1"/>
  <c r="O54" i="1"/>
  <c r="O53" i="1"/>
  <c r="O52" i="1"/>
  <c r="I49" i="1"/>
  <c r="I50" i="1" s="1"/>
  <c r="G49" i="1"/>
  <c r="G50" i="1" s="1"/>
  <c r="E49" i="1"/>
  <c r="E50" i="1" s="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 r="O15" i="1"/>
  <c r="O14" i="1"/>
  <c r="O13" i="1"/>
  <c r="O12" i="1"/>
  <c r="O11" i="1"/>
  <c r="N9" i="1"/>
  <c r="N49" i="1" s="1"/>
  <c r="N50" i="1" s="1"/>
  <c r="M9" i="1"/>
  <c r="M49" i="1" s="1"/>
  <c r="M50" i="1" s="1"/>
  <c r="L9" i="1"/>
  <c r="L49" i="1" s="1"/>
  <c r="L50" i="1" s="1"/>
  <c r="K9" i="1"/>
  <c r="K49" i="1" s="1"/>
  <c r="K50" i="1" s="1"/>
  <c r="J9" i="1"/>
  <c r="J49" i="1" s="1"/>
  <c r="J50" i="1" s="1"/>
  <c r="I9" i="1"/>
  <c r="H9" i="1"/>
  <c r="H49" i="1" s="1"/>
  <c r="H50" i="1" s="1"/>
  <c r="G9" i="1"/>
  <c r="F9" i="1"/>
  <c r="F49" i="1" s="1"/>
  <c r="F50" i="1" s="1"/>
  <c r="E9" i="1"/>
  <c r="D9" i="1"/>
  <c r="D49" i="1" s="1"/>
  <c r="D50" i="1" s="1"/>
  <c r="C9" i="1"/>
  <c r="C49" i="1" s="1"/>
  <c r="O5" i="1"/>
  <c r="O4" i="1"/>
  <c r="C50" i="1" l="1"/>
  <c r="O50" i="1" s="1"/>
  <c r="O49" i="1"/>
  <c r="O9" i="1"/>
</calcChain>
</file>

<file path=xl/sharedStrings.xml><?xml version="1.0" encoding="utf-8"?>
<sst xmlns="http://schemas.openxmlformats.org/spreadsheetml/2006/main" count="608" uniqueCount="94">
  <si>
    <t>Scoring Items</t>
  </si>
  <si>
    <t>Contributor/ Reporter</t>
  </si>
  <si>
    <t>2026-158CN</t>
  </si>
  <si>
    <t>2026-159CN</t>
  </si>
  <si>
    <t>2026-160CN</t>
  </si>
  <si>
    <t>2026-161CN</t>
  </si>
  <si>
    <t>2026-162CN</t>
  </si>
  <si>
    <t>2026-163CN</t>
  </si>
  <si>
    <t>2026-164CN</t>
  </si>
  <si>
    <t>2026-165CN</t>
  </si>
  <si>
    <t>2026-166CN</t>
  </si>
  <si>
    <t>2026-167CN</t>
  </si>
  <si>
    <t>2026-168CN</t>
  </si>
  <si>
    <t>2026-169CN</t>
  </si>
  <si>
    <t>COUNT</t>
  </si>
  <si>
    <t>Development Name</t>
  </si>
  <si>
    <t>Magnolia Terrace</t>
  </si>
  <si>
    <t>Valencia at Twin Lakes</t>
  </si>
  <si>
    <t>Rainbow Village III</t>
  </si>
  <si>
    <t>The Yards at 40th and Lake</t>
  </si>
  <si>
    <t>Ashley East Tampa</t>
  </si>
  <si>
    <t>Reserve at Franklin Park</t>
  </si>
  <si>
    <t>Talland Park</t>
  </si>
  <si>
    <t>Cathedral Commons</t>
  </si>
  <si>
    <t>United Commons</t>
  </si>
  <si>
    <t>Culmer Gardens on 4th</t>
  </si>
  <si>
    <t>RPV Parcel E1</t>
  </si>
  <si>
    <t>Claude Pepper III</t>
  </si>
  <si>
    <t>Points Items</t>
  </si>
  <si>
    <t>Bookmarking Attachments prior to submission (Section Three, A.2.b.) (5 points)</t>
  </si>
  <si>
    <t>Sarah</t>
  </si>
  <si>
    <t>3.c.(2) Submission of Principal Disclosure Form that is stamped “Received” by the Corporation at least 14 Calendar Days prior to the Application Deadline AND stamped “Approved” prior to the Application Deadline  (5 points)</t>
  </si>
  <si>
    <t>Obi</t>
  </si>
  <si>
    <t>Description of the Applicant and Developer Experience with Community Revitalization Initiatives and Plans (maximum of 20 points)</t>
  </si>
  <si>
    <t>Elaine</t>
  </si>
  <si>
    <t>Description of how the Community Revitalization Plan or Initiative Benefits the Intended Residents of the Proposed Development  (maximum of 30 points)</t>
  </si>
  <si>
    <t>Kelisha</t>
  </si>
  <si>
    <t>Description of how the Proposed Development Enhances the Priorities of the Community Revitalization Plan  (maximum of 30 points)</t>
  </si>
  <si>
    <t>Zach</t>
  </si>
  <si>
    <t>Total Points (maximum of 90)</t>
  </si>
  <si>
    <t>Eligibility Requirements</t>
  </si>
  <si>
    <t>Submission Requirements met (section Three, A.)</t>
  </si>
  <si>
    <t>Y</t>
  </si>
  <si>
    <t>2.  Demographic Commitment selected</t>
  </si>
  <si>
    <t>3.a.(1) Name of Applicant provided</t>
  </si>
  <si>
    <t>3.a.(2) Evidence Applicant is a legally formed entity qualified to do business in the state of Florida as of the Application Deadline provided</t>
  </si>
  <si>
    <t>3.b.(1) Name of Each Developer provided</t>
  </si>
  <si>
    <t>3.b.(2) Evidence that each Developer entity is a legally formed entity qualified to do business in the state of Florida as of the Application Deadline provided</t>
  </si>
  <si>
    <t>3.b.(3)(a) Developer Experience Requirement met</t>
  </si>
  <si>
    <t>3.c.(1) Principals for Applicant and Developer(s) Disclosure Form provided  and meets requirements</t>
  </si>
  <si>
    <t>3.d.(1) Management Company contact information provided</t>
  </si>
  <si>
    <t>3.d.(2) Prior Management Company Experience Requirement met</t>
  </si>
  <si>
    <t>3.e.(1) Authorized Principal Representative provided and meets requirements</t>
  </si>
  <si>
    <t>4.a. Name of Proposed Development provided</t>
  </si>
  <si>
    <t>4.c. Development Type provided</t>
  </si>
  <si>
    <t>4.d. Unit Characteristic Chart reflecting the breakdown of number of units associated with each Development Type, Development Category and ESS/Non-ESS provided</t>
  </si>
  <si>
    <t>5.a. County identified</t>
  </si>
  <si>
    <t>5.b. Address of Development Site provided</t>
  </si>
  <si>
    <t>5.c. Question whether a Scattered Sites Development answered</t>
  </si>
  <si>
    <t>5.d.(1) Development Location Point provided</t>
  </si>
  <si>
    <t>5.d.(2) Latitude and Longitude Coordinates for any Scattered Sites provided, if applicable</t>
  </si>
  <si>
    <t>5.e. Minimum Transit Score met, if applicable</t>
  </si>
  <si>
    <t>5.e. Minimum Total Proximity Score met</t>
  </si>
  <si>
    <t>5.f. Qualifications that the Proposed Development is part of a Local Government Revitalization Plan met</t>
  </si>
  <si>
    <t>6.a. Total Number of Units provided and within limits</t>
  </si>
  <si>
    <t>6.c.(1) Minimum Set-Aside election provided</t>
  </si>
  <si>
    <t>6.c.(2) Total Set-Aside Breakdown Chart properly completed</t>
  </si>
  <si>
    <t>6.d. Unit Mix provided and meets requirements</t>
  </si>
  <si>
    <t>6.e. Number of residential buildings provided</t>
  </si>
  <si>
    <t>7.a. Evidence of Site Control provided</t>
  </si>
  <si>
    <t>8.d. Green Building Certification selected</t>
  </si>
  <si>
    <t>9. Minimum number of Resident Programs selected</t>
  </si>
  <si>
    <t>10.a. Applicant’s Housing Credit Request Amount provided</t>
  </si>
  <si>
    <t>Lisa W</t>
  </si>
  <si>
    <t>A detailed description of the Revitalization Plan provided within C.1. of the Impact Scoring and provide either (i) a link to the Revitalization Plan that is accessible to Corporation staff and on the website of the local government that has adopted the Plan; or (ii) a legible copy of the Revitalization Plan.</t>
  </si>
  <si>
    <t>11.  Uniform Relocation Act questions answered</t>
  </si>
  <si>
    <t>10.c. Development Cost Pro Forma provided reflecting that sources equal or exceed uses</t>
  </si>
  <si>
    <t>Applicant Certification and Acknowledgement signed by Authorized Principal Representative</t>
  </si>
  <si>
    <t>Financial Arrearage Requirement met (Section Five, A.1.)</t>
  </si>
  <si>
    <t>Kenny</t>
  </si>
  <si>
    <t>Verification of no prior acceptance to an invitation to enter credit underwriting for the same Development (Section Five, A.1.)</t>
  </si>
  <si>
    <t>Liz T</t>
  </si>
  <si>
    <t>Verification of no recent de-obligations (Section Five, A.1.)</t>
  </si>
  <si>
    <t>Minimum Total Score of 79 points is met?</t>
  </si>
  <si>
    <t>Yes or No</t>
  </si>
  <si>
    <t>All Eligibility Requirements Met?</t>
  </si>
  <si>
    <t>Tie-Breakers</t>
  </si>
  <si>
    <t>10.c.(iv) QCT Funding Preference</t>
  </si>
  <si>
    <t>N</t>
  </si>
  <si>
    <t>5.e.  Proximity Funding Preference</t>
  </si>
  <si>
    <t>10.d. Qualifying Financial Assistance Preference</t>
  </si>
  <si>
    <t>Florida Job Creation Preference (Item 4 of Exhibit C)</t>
  </si>
  <si>
    <t>Priority Level</t>
  </si>
  <si>
    <t>3.c.(3) What is the Application Priority Level?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</si>
</sst>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name val="Arial"/>
      <family val="2"/>
    </font>
    <font>
      <b/>
      <sz val="10"/>
      <color theme="1"/>
      <name val="Calibri"/>
      <family val="2"/>
      <scheme val="minor"/>
    </font>
    <font>
      <sz val="10"/>
      <color theme="1"/>
      <name val="Calibri"/>
      <family val="2"/>
      <scheme val="minor"/>
    </font>
    <font>
      <sz val="10"/>
      <name val="Calibri"/>
      <family val="2"/>
      <scheme val="minor"/>
    </font>
    <font>
      <sz val="10"/>
      <color rgb="FF0000FF"/>
      <name val="Calibri"/>
      <family val="2"/>
      <scheme val="minor"/>
    </font>
    <font>
      <sz val="11"/>
      <name val="Calibri"/>
      <family val="2"/>
    </font>
  </fonts>
  <fills count="4">
    <fill>
      <patternFill patternType="none"/>
    </fill>
    <fill>
      <patternFill patternType="gray125"/>
    </fill>
    <fill>
      <patternFill patternType="solid">
        <fgColor theme="0" tint="-0.14999847407452621"/>
        <bgColor indexed="64"/>
      </patternFill>
    </fill>
    <fill>
      <patternFill patternType="lightUp"/>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39">
    <xf numFmtId="0" fontId="0" fillId="0" borderId="0" xfId="0"/>
    <xf numFmtId="0" fontId="2" fillId="0" borderId="1" xfId="1" applyFont="1" applyBorder="1" applyAlignment="1">
      <alignment horizontal="left" vertical="center" wrapText="1"/>
    </xf>
    <xf numFmtId="0" fontId="2" fillId="0" borderId="1" xfId="1" applyFont="1" applyBorder="1" applyAlignment="1">
      <alignment horizontal="center"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3" fillId="0" borderId="0" xfId="1" applyFont="1" applyAlignment="1">
      <alignment horizontal="center" vertical="center"/>
    </xf>
    <xf numFmtId="0" fontId="2" fillId="0" borderId="3" xfId="1" applyFont="1" applyBorder="1" applyAlignment="1">
      <alignment horizontal="center" vertical="center" wrapText="1"/>
    </xf>
    <xf numFmtId="0" fontId="2" fillId="0" borderId="0" xfId="1" applyFont="1" applyAlignment="1">
      <alignment horizontal="center" vertical="center"/>
    </xf>
    <xf numFmtId="0" fontId="2" fillId="2" borderId="4" xfId="1" applyFont="1" applyFill="1" applyBorder="1" applyAlignment="1">
      <alignment horizontal="left" vertical="center" wrapText="1"/>
    </xf>
    <xf numFmtId="0" fontId="2" fillId="2" borderId="4" xfId="1" applyFont="1" applyFill="1" applyBorder="1" applyAlignment="1">
      <alignment horizontal="center" vertical="center" wrapText="1"/>
    </xf>
    <xf numFmtId="0" fontId="2" fillId="2" borderId="4" xfId="1" applyFont="1" applyFill="1" applyBorder="1" applyAlignment="1">
      <alignment vertical="center" wrapText="1"/>
    </xf>
    <xf numFmtId="0" fontId="2" fillId="2" borderId="5" xfId="1" applyFont="1" applyFill="1" applyBorder="1" applyAlignment="1">
      <alignment vertical="center" wrapText="1"/>
    </xf>
    <xf numFmtId="0" fontId="4" fillId="0" borderId="1" xfId="1" applyFont="1" applyBorder="1" applyAlignment="1">
      <alignment vertical="center" wrapText="1"/>
    </xf>
    <xf numFmtId="0" fontId="3" fillId="0" borderId="1" xfId="1" applyFont="1" applyBorder="1" applyAlignment="1">
      <alignment horizontal="center" vertical="center" wrapText="1"/>
    </xf>
    <xf numFmtId="0" fontId="5" fillId="0" borderId="1" xfId="1" applyFont="1" applyBorder="1" applyAlignment="1">
      <alignment horizontal="center" vertical="center" wrapText="1"/>
    </xf>
    <xf numFmtId="0" fontId="3" fillId="0" borderId="1" xfId="1" applyFont="1" applyBorder="1" applyAlignment="1">
      <alignment horizontal="center" vertical="center"/>
    </xf>
    <xf numFmtId="0" fontId="4" fillId="0" borderId="2" xfId="1" applyFont="1" applyBorder="1" applyAlignment="1">
      <alignment vertical="center" wrapText="1"/>
    </xf>
    <xf numFmtId="0" fontId="6" fillId="0" borderId="1" xfId="1" applyFont="1" applyBorder="1" applyAlignment="1">
      <alignment vertical="center" wrapText="1"/>
    </xf>
    <xf numFmtId="0" fontId="3" fillId="0" borderId="6" xfId="1" applyFont="1" applyBorder="1" applyAlignment="1">
      <alignment horizontal="center" vertical="center" wrapText="1"/>
    </xf>
    <xf numFmtId="0" fontId="3" fillId="3" borderId="1" xfId="1" applyFont="1" applyFill="1" applyBorder="1" applyAlignment="1">
      <alignment horizontal="center" vertical="center"/>
    </xf>
    <xf numFmtId="0" fontId="2" fillId="0" borderId="3" xfId="1" applyFont="1" applyBorder="1" applyAlignment="1">
      <alignment vertical="center" wrapText="1"/>
    </xf>
    <xf numFmtId="0" fontId="2" fillId="3" borderId="6" xfId="1" applyFont="1" applyFill="1" applyBorder="1" applyAlignment="1">
      <alignment horizontal="center" vertical="center" wrapText="1"/>
    </xf>
    <xf numFmtId="0" fontId="2" fillId="0" borderId="1" xfId="1" applyFont="1" applyBorder="1" applyAlignment="1">
      <alignment horizontal="center" vertical="center"/>
    </xf>
    <xf numFmtId="0" fontId="2" fillId="2" borderId="7" xfId="1" applyFont="1" applyFill="1" applyBorder="1" applyAlignment="1">
      <alignment horizontal="left" vertical="center"/>
    </xf>
    <xf numFmtId="0" fontId="3" fillId="2" borderId="7"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2" xfId="1" applyFont="1" applyBorder="1" applyAlignment="1">
      <alignment horizontal="center" vertical="center"/>
    </xf>
    <xf numFmtId="0" fontId="3" fillId="0" borderId="8" xfId="1" applyFont="1" applyBorder="1" applyAlignment="1">
      <alignment horizontal="center" vertical="center"/>
    </xf>
    <xf numFmtId="0" fontId="3" fillId="0" borderId="3" xfId="1" applyFont="1" applyBorder="1" applyAlignment="1">
      <alignment horizontal="center" vertical="center"/>
    </xf>
    <xf numFmtId="0" fontId="3" fillId="0" borderId="3" xfId="1" applyFont="1" applyBorder="1" applyAlignment="1">
      <alignment horizontal="center" vertical="center"/>
    </xf>
    <xf numFmtId="0" fontId="2" fillId="2" borderId="7" xfId="1" applyFont="1" applyFill="1" applyBorder="1" applyAlignment="1">
      <alignment horizontal="left" vertical="center" wrapText="1"/>
    </xf>
    <xf numFmtId="0" fontId="3" fillId="2" borderId="7" xfId="1" applyFont="1" applyFill="1" applyBorder="1" applyAlignment="1">
      <alignment vertical="center" wrapText="1"/>
    </xf>
    <xf numFmtId="0" fontId="3" fillId="0" borderId="1" xfId="1" applyFont="1" applyBorder="1" applyAlignment="1">
      <alignment horizontal="left" vertical="center" wrapText="1"/>
    </xf>
    <xf numFmtId="0" fontId="2" fillId="2" borderId="8" xfId="1" applyFont="1" applyFill="1" applyBorder="1" applyAlignment="1">
      <alignment horizontal="left" vertical="center" wrapText="1"/>
    </xf>
    <xf numFmtId="0" fontId="3" fillId="2" borderId="1" xfId="1" applyFont="1" applyFill="1" applyBorder="1" applyAlignment="1">
      <alignment horizontal="center" vertical="center" wrapText="1"/>
    </xf>
    <xf numFmtId="0" fontId="3" fillId="2" borderId="1" xfId="1" applyFont="1" applyFill="1" applyBorder="1" applyAlignment="1">
      <alignment vertical="center" wrapText="1"/>
    </xf>
    <xf numFmtId="0" fontId="3" fillId="0" borderId="0" xfId="1" applyFont="1" applyAlignment="1">
      <alignment horizontal="left" vertical="center" wrapText="1"/>
    </xf>
  </cellXfs>
  <cellStyles count="2">
    <cellStyle name="Normal" xfId="0" builtinId="0"/>
    <cellStyle name="Normal 3" xfId="1" xr:uid="{C0F178E5-64E4-47A9-B8F2-E57C75BAF169}"/>
  </cellStyles>
  <dxfs count="7">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85709F-27CC-4F67-A443-7549E6044452}">
  <dimension ref="A1:O57"/>
  <sheetViews>
    <sheetView tabSelected="1" zoomScale="110" zoomScaleNormal="110" zoomScaleSheetLayoutView="90" workbookViewId="0">
      <pane xSplit="2" ySplit="2" topLeftCell="C3" activePane="bottomRight" state="frozen"/>
      <selection pane="topRight" activeCell="D1" sqref="D1"/>
      <selection pane="bottomLeft" activeCell="A3" sqref="A3"/>
      <selection pane="bottomRight" activeCell="D47" sqref="D47"/>
    </sheetView>
  </sheetViews>
  <sheetFormatPr defaultColWidth="8.7109375" defaultRowHeight="12.75" x14ac:dyDescent="0.25"/>
  <cols>
    <col min="1" max="1" width="36.5703125" style="38" customWidth="1"/>
    <col min="2" max="2" width="15.28515625" style="5" customWidth="1"/>
    <col min="3" max="3" width="12.42578125" style="5" customWidth="1"/>
    <col min="4" max="4" width="13.5703125" style="5" customWidth="1"/>
    <col min="5" max="14" width="12.42578125" style="5" customWidth="1"/>
    <col min="15" max="16384" width="8.7109375" style="5"/>
  </cols>
  <sheetData>
    <row r="1" spans="1:15" ht="24.6" customHeight="1" x14ac:dyDescent="0.25">
      <c r="A1" s="1" t="s">
        <v>0</v>
      </c>
      <c r="B1" s="2" t="s">
        <v>1</v>
      </c>
      <c r="C1" s="3" t="s">
        <v>2</v>
      </c>
      <c r="D1" s="3" t="s">
        <v>3</v>
      </c>
      <c r="E1" s="3" t="s">
        <v>4</v>
      </c>
      <c r="F1" s="3" t="s">
        <v>5</v>
      </c>
      <c r="G1" s="3" t="s">
        <v>6</v>
      </c>
      <c r="H1" s="3" t="s">
        <v>7</v>
      </c>
      <c r="I1" s="3" t="s">
        <v>8</v>
      </c>
      <c r="J1" s="3" t="s">
        <v>9</v>
      </c>
      <c r="K1" s="3" t="s">
        <v>10</v>
      </c>
      <c r="L1" s="3" t="s">
        <v>11</v>
      </c>
      <c r="M1" s="3" t="s">
        <v>12</v>
      </c>
      <c r="N1" s="3" t="s">
        <v>13</v>
      </c>
      <c r="O1" s="4" t="s">
        <v>14</v>
      </c>
    </row>
    <row r="2" spans="1:15" s="7" customFormat="1" ht="41.65" customHeight="1" x14ac:dyDescent="0.25">
      <c r="A2" s="3" t="s">
        <v>15</v>
      </c>
      <c r="B2" s="2"/>
      <c r="C2" s="3" t="s">
        <v>16</v>
      </c>
      <c r="D2" s="3" t="s">
        <v>17</v>
      </c>
      <c r="E2" s="3" t="s">
        <v>18</v>
      </c>
      <c r="F2" s="3" t="s">
        <v>19</v>
      </c>
      <c r="G2" s="3" t="s">
        <v>20</v>
      </c>
      <c r="H2" s="3" t="s">
        <v>21</v>
      </c>
      <c r="I2" s="3" t="s">
        <v>22</v>
      </c>
      <c r="J2" s="3" t="s">
        <v>23</v>
      </c>
      <c r="K2" s="3" t="s">
        <v>24</v>
      </c>
      <c r="L2" s="3" t="s">
        <v>25</v>
      </c>
      <c r="M2" s="3" t="s">
        <v>26</v>
      </c>
      <c r="N2" s="3" t="s">
        <v>27</v>
      </c>
      <c r="O2" s="6"/>
    </row>
    <row r="3" spans="1:15" s="7" customFormat="1" ht="26.65" customHeight="1" x14ac:dyDescent="0.25">
      <c r="A3" s="8" t="s">
        <v>28</v>
      </c>
      <c r="B3" s="9"/>
      <c r="C3" s="10"/>
      <c r="D3" s="10"/>
      <c r="E3" s="10"/>
      <c r="F3" s="10"/>
      <c r="G3" s="10"/>
      <c r="H3" s="10"/>
      <c r="I3" s="10"/>
      <c r="J3" s="10"/>
      <c r="K3" s="10"/>
      <c r="L3" s="10"/>
      <c r="M3" s="10"/>
      <c r="N3" s="10"/>
      <c r="O3" s="11"/>
    </row>
    <row r="4" spans="1:15" ht="26.65" customHeight="1" x14ac:dyDescent="0.25">
      <c r="A4" s="12" t="s">
        <v>29</v>
      </c>
      <c r="B4" s="13" t="s">
        <v>30</v>
      </c>
      <c r="C4" s="14">
        <v>5</v>
      </c>
      <c r="D4" s="14">
        <v>5</v>
      </c>
      <c r="E4" s="14">
        <v>5</v>
      </c>
      <c r="F4" s="14">
        <v>5</v>
      </c>
      <c r="G4" s="14">
        <v>5</v>
      </c>
      <c r="H4" s="14">
        <v>5</v>
      </c>
      <c r="I4" s="14">
        <v>5</v>
      </c>
      <c r="J4" s="14">
        <v>5</v>
      </c>
      <c r="K4" s="14">
        <v>5</v>
      </c>
      <c r="L4" s="14">
        <v>5</v>
      </c>
      <c r="M4" s="14">
        <v>5</v>
      </c>
      <c r="N4" s="14">
        <v>5</v>
      </c>
      <c r="O4" s="15">
        <f>COUNTIF(C4:N4,"&lt;5")</f>
        <v>0</v>
      </c>
    </row>
    <row r="5" spans="1:15" ht="76.5" x14ac:dyDescent="0.25">
      <c r="A5" s="16" t="s">
        <v>31</v>
      </c>
      <c r="B5" s="13" t="s">
        <v>32</v>
      </c>
      <c r="C5" s="14">
        <v>5</v>
      </c>
      <c r="D5" s="14">
        <v>5</v>
      </c>
      <c r="E5" s="14">
        <v>5</v>
      </c>
      <c r="F5" s="14">
        <v>5</v>
      </c>
      <c r="G5" s="14">
        <v>5</v>
      </c>
      <c r="H5" s="14">
        <v>5</v>
      </c>
      <c r="I5" s="14">
        <v>5</v>
      </c>
      <c r="J5" s="14">
        <v>5</v>
      </c>
      <c r="K5" s="14">
        <v>5</v>
      </c>
      <c r="L5" s="14">
        <v>5</v>
      </c>
      <c r="M5" s="14">
        <v>5</v>
      </c>
      <c r="N5" s="14">
        <v>5</v>
      </c>
      <c r="O5" s="15">
        <f>COUNTIF(C5:N5,"&lt;5")</f>
        <v>0</v>
      </c>
    </row>
    <row r="6" spans="1:15" ht="60" x14ac:dyDescent="0.25">
      <c r="A6" s="17" t="s">
        <v>33</v>
      </c>
      <c r="B6" s="18" t="s">
        <v>34</v>
      </c>
      <c r="C6" s="14">
        <v>17</v>
      </c>
      <c r="D6" s="14">
        <v>17</v>
      </c>
      <c r="E6" s="14">
        <v>17</v>
      </c>
      <c r="F6" s="14">
        <v>15</v>
      </c>
      <c r="G6" s="14">
        <v>19</v>
      </c>
      <c r="H6" s="14">
        <v>15</v>
      </c>
      <c r="I6" s="14">
        <v>18</v>
      </c>
      <c r="J6" s="14">
        <v>15</v>
      </c>
      <c r="K6" s="14">
        <v>18</v>
      </c>
      <c r="L6" s="14">
        <v>19</v>
      </c>
      <c r="M6" s="14">
        <v>17</v>
      </c>
      <c r="N6" s="14">
        <v>16</v>
      </c>
      <c r="O6" s="19"/>
    </row>
    <row r="7" spans="1:15" ht="75" x14ac:dyDescent="0.25">
      <c r="A7" s="17" t="s">
        <v>35</v>
      </c>
      <c r="B7" s="18" t="s">
        <v>36</v>
      </c>
      <c r="C7" s="14">
        <v>13</v>
      </c>
      <c r="D7" s="14">
        <v>15</v>
      </c>
      <c r="E7" s="14">
        <v>28</v>
      </c>
      <c r="F7" s="14">
        <v>27</v>
      </c>
      <c r="G7" s="14">
        <v>20</v>
      </c>
      <c r="H7" s="14">
        <v>23</v>
      </c>
      <c r="I7" s="14">
        <v>26</v>
      </c>
      <c r="J7" s="14">
        <v>22</v>
      </c>
      <c r="K7" s="14">
        <v>27</v>
      </c>
      <c r="L7" s="14">
        <v>30</v>
      </c>
      <c r="M7" s="14">
        <v>20</v>
      </c>
      <c r="N7" s="14">
        <v>26</v>
      </c>
      <c r="O7" s="19"/>
    </row>
    <row r="8" spans="1:15" ht="60" x14ac:dyDescent="0.25">
      <c r="A8" s="17" t="s">
        <v>37</v>
      </c>
      <c r="B8" s="18" t="s">
        <v>38</v>
      </c>
      <c r="C8" s="14">
        <v>22</v>
      </c>
      <c r="D8" s="14">
        <v>19</v>
      </c>
      <c r="E8" s="14">
        <v>29</v>
      </c>
      <c r="F8" s="14">
        <v>23</v>
      </c>
      <c r="G8" s="14">
        <v>27</v>
      </c>
      <c r="H8" s="14">
        <v>16</v>
      </c>
      <c r="I8" s="14">
        <v>19</v>
      </c>
      <c r="J8" s="14">
        <v>18</v>
      </c>
      <c r="K8" s="14">
        <v>29</v>
      </c>
      <c r="L8" s="14">
        <v>28</v>
      </c>
      <c r="M8" s="14">
        <v>23</v>
      </c>
      <c r="N8" s="14">
        <v>27</v>
      </c>
      <c r="O8" s="19"/>
    </row>
    <row r="9" spans="1:15" s="7" customFormat="1" x14ac:dyDescent="0.25">
      <c r="A9" s="20" t="s">
        <v>39</v>
      </c>
      <c r="B9" s="21"/>
      <c r="C9" s="22">
        <f>IF(C8="","",SUM(C4:C8))</f>
        <v>62</v>
      </c>
      <c r="D9" s="22">
        <f t="shared" ref="D9:N9" si="0">IF(D8="","",SUM(D4:D8))</f>
        <v>61</v>
      </c>
      <c r="E9" s="22">
        <f t="shared" si="0"/>
        <v>84</v>
      </c>
      <c r="F9" s="22">
        <f t="shared" si="0"/>
        <v>75</v>
      </c>
      <c r="G9" s="22">
        <f t="shared" si="0"/>
        <v>76</v>
      </c>
      <c r="H9" s="22">
        <f t="shared" si="0"/>
        <v>64</v>
      </c>
      <c r="I9" s="22">
        <f t="shared" si="0"/>
        <v>73</v>
      </c>
      <c r="J9" s="22">
        <f t="shared" si="0"/>
        <v>65</v>
      </c>
      <c r="K9" s="22">
        <f t="shared" si="0"/>
        <v>84</v>
      </c>
      <c r="L9" s="22">
        <f t="shared" si="0"/>
        <v>87</v>
      </c>
      <c r="M9" s="22">
        <f t="shared" si="0"/>
        <v>70</v>
      </c>
      <c r="N9" s="22">
        <f t="shared" si="0"/>
        <v>79</v>
      </c>
      <c r="O9" s="15">
        <f>COUNTIF(C9:N9,"&lt;15")</f>
        <v>0</v>
      </c>
    </row>
    <row r="10" spans="1:15" x14ac:dyDescent="0.25">
      <c r="A10" s="23" t="s">
        <v>40</v>
      </c>
      <c r="B10" s="24"/>
      <c r="C10" s="24"/>
      <c r="D10" s="24"/>
      <c r="E10" s="24"/>
      <c r="F10" s="24"/>
      <c r="G10" s="24"/>
      <c r="H10" s="24"/>
      <c r="I10" s="24"/>
      <c r="J10" s="24"/>
      <c r="K10" s="24"/>
      <c r="L10" s="24"/>
      <c r="M10" s="24"/>
      <c r="N10" s="24"/>
      <c r="O10" s="25"/>
    </row>
    <row r="11" spans="1:15" ht="25.5" customHeight="1" x14ac:dyDescent="0.25">
      <c r="A11" s="12" t="s">
        <v>41</v>
      </c>
      <c r="B11" s="26" t="s">
        <v>30</v>
      </c>
      <c r="C11" s="14" t="s">
        <v>42</v>
      </c>
      <c r="D11" s="14" t="s">
        <v>42</v>
      </c>
      <c r="E11" s="14" t="s">
        <v>42</v>
      </c>
      <c r="F11" s="14" t="s">
        <v>42</v>
      </c>
      <c r="G11" s="14" t="s">
        <v>42</v>
      </c>
      <c r="H11" s="14" t="s">
        <v>42</v>
      </c>
      <c r="I11" s="14" t="s">
        <v>42</v>
      </c>
      <c r="J11" s="14" t="s">
        <v>42</v>
      </c>
      <c r="K11" s="14" t="s">
        <v>42</v>
      </c>
      <c r="L11" s="14" t="s">
        <v>42</v>
      </c>
      <c r="M11" s="14" t="s">
        <v>42</v>
      </c>
      <c r="N11" s="14" t="s">
        <v>42</v>
      </c>
      <c r="O11" s="15">
        <f>COUNTIF(C11:N11,"N")</f>
        <v>0</v>
      </c>
    </row>
    <row r="12" spans="1:15" ht="25.5" customHeight="1" x14ac:dyDescent="0.25">
      <c r="A12" s="12" t="s">
        <v>43</v>
      </c>
      <c r="B12" s="27"/>
      <c r="C12" s="14" t="s">
        <v>42</v>
      </c>
      <c r="D12" s="14" t="s">
        <v>42</v>
      </c>
      <c r="E12" s="14" t="s">
        <v>42</v>
      </c>
      <c r="F12" s="14" t="s">
        <v>42</v>
      </c>
      <c r="G12" s="14" t="s">
        <v>42</v>
      </c>
      <c r="H12" s="14" t="s">
        <v>42</v>
      </c>
      <c r="I12" s="14" t="s">
        <v>42</v>
      </c>
      <c r="J12" s="14" t="s">
        <v>42</v>
      </c>
      <c r="K12" s="14" t="s">
        <v>42</v>
      </c>
      <c r="L12" s="14" t="s">
        <v>42</v>
      </c>
      <c r="M12" s="14" t="s">
        <v>42</v>
      </c>
      <c r="N12" s="14" t="s">
        <v>42</v>
      </c>
      <c r="O12" s="15">
        <f>COUNTIF(C12:N12,"N")</f>
        <v>0</v>
      </c>
    </row>
    <row r="13" spans="1:15" x14ac:dyDescent="0.25">
      <c r="A13" s="12" t="s">
        <v>44</v>
      </c>
      <c r="B13" s="28" t="s">
        <v>32</v>
      </c>
      <c r="C13" s="14" t="s">
        <v>42</v>
      </c>
      <c r="D13" s="14" t="s">
        <v>42</v>
      </c>
      <c r="E13" s="14" t="s">
        <v>42</v>
      </c>
      <c r="F13" s="14" t="s">
        <v>42</v>
      </c>
      <c r="G13" s="14" t="s">
        <v>42</v>
      </c>
      <c r="H13" s="14" t="s">
        <v>42</v>
      </c>
      <c r="I13" s="14" t="s">
        <v>42</v>
      </c>
      <c r="J13" s="14" t="s">
        <v>42</v>
      </c>
      <c r="K13" s="14" t="s">
        <v>42</v>
      </c>
      <c r="L13" s="14" t="s">
        <v>42</v>
      </c>
      <c r="M13" s="14" t="s">
        <v>42</v>
      </c>
      <c r="N13" s="14" t="s">
        <v>42</v>
      </c>
      <c r="O13" s="15">
        <f>COUNTIF(C13:N13,"N")</f>
        <v>0</v>
      </c>
    </row>
    <row r="14" spans="1:15" ht="51" x14ac:dyDescent="0.25">
      <c r="A14" s="12" t="s">
        <v>45</v>
      </c>
      <c r="B14" s="29"/>
      <c r="C14" s="14" t="s">
        <v>42</v>
      </c>
      <c r="D14" s="14" t="s">
        <v>42</v>
      </c>
      <c r="E14" s="14" t="s">
        <v>42</v>
      </c>
      <c r="F14" s="14" t="s">
        <v>42</v>
      </c>
      <c r="G14" s="14" t="s">
        <v>42</v>
      </c>
      <c r="H14" s="14" t="s">
        <v>42</v>
      </c>
      <c r="I14" s="14" t="s">
        <v>42</v>
      </c>
      <c r="J14" s="14" t="s">
        <v>42</v>
      </c>
      <c r="K14" s="14" t="s">
        <v>42</v>
      </c>
      <c r="L14" s="14" t="s">
        <v>42</v>
      </c>
      <c r="M14" s="14" t="s">
        <v>42</v>
      </c>
      <c r="N14" s="14" t="s">
        <v>42</v>
      </c>
      <c r="O14" s="15">
        <f>COUNTIF(C14:N14,"N")</f>
        <v>0</v>
      </c>
    </row>
    <row r="15" spans="1:15" x14ac:dyDescent="0.25">
      <c r="A15" s="12" t="s">
        <v>46</v>
      </c>
      <c r="B15" s="29"/>
      <c r="C15" s="14" t="s">
        <v>42</v>
      </c>
      <c r="D15" s="14" t="s">
        <v>42</v>
      </c>
      <c r="E15" s="14" t="s">
        <v>42</v>
      </c>
      <c r="F15" s="14" t="s">
        <v>42</v>
      </c>
      <c r="G15" s="14" t="s">
        <v>42</v>
      </c>
      <c r="H15" s="14" t="s">
        <v>42</v>
      </c>
      <c r="I15" s="14" t="s">
        <v>42</v>
      </c>
      <c r="J15" s="14" t="s">
        <v>42</v>
      </c>
      <c r="K15" s="14" t="s">
        <v>42</v>
      </c>
      <c r="L15" s="14" t="s">
        <v>42</v>
      </c>
      <c r="M15" s="14" t="s">
        <v>42</v>
      </c>
      <c r="N15" s="14" t="s">
        <v>42</v>
      </c>
      <c r="O15" s="15">
        <f t="shared" ref="O15:O23" si="1">COUNTIF(C16:N16,"N")</f>
        <v>0</v>
      </c>
    </row>
    <row r="16" spans="1:15" ht="51" x14ac:dyDescent="0.25">
      <c r="A16" s="12" t="s">
        <v>47</v>
      </c>
      <c r="B16" s="29"/>
      <c r="C16" s="14" t="s">
        <v>42</v>
      </c>
      <c r="D16" s="14" t="s">
        <v>42</v>
      </c>
      <c r="E16" s="14" t="s">
        <v>42</v>
      </c>
      <c r="F16" s="14" t="s">
        <v>42</v>
      </c>
      <c r="G16" s="14" t="s">
        <v>42</v>
      </c>
      <c r="H16" s="14" t="s">
        <v>42</v>
      </c>
      <c r="I16" s="14" t="s">
        <v>42</v>
      </c>
      <c r="J16" s="14" t="s">
        <v>42</v>
      </c>
      <c r="K16" s="14" t="s">
        <v>42</v>
      </c>
      <c r="L16" s="14" t="s">
        <v>42</v>
      </c>
      <c r="M16" s="14" t="s">
        <v>42</v>
      </c>
      <c r="N16" s="14" t="s">
        <v>42</v>
      </c>
      <c r="O16" s="15">
        <f t="shared" si="1"/>
        <v>0</v>
      </c>
    </row>
    <row r="17" spans="1:15" ht="25.5" x14ac:dyDescent="0.25">
      <c r="A17" s="12" t="s">
        <v>48</v>
      </c>
      <c r="B17" s="29"/>
      <c r="C17" s="14" t="s">
        <v>42</v>
      </c>
      <c r="D17" s="14" t="s">
        <v>42</v>
      </c>
      <c r="E17" s="14" t="s">
        <v>42</v>
      </c>
      <c r="F17" s="14" t="s">
        <v>42</v>
      </c>
      <c r="G17" s="14" t="s">
        <v>42</v>
      </c>
      <c r="H17" s="14" t="s">
        <v>42</v>
      </c>
      <c r="I17" s="14" t="s">
        <v>42</v>
      </c>
      <c r="J17" s="14" t="s">
        <v>42</v>
      </c>
      <c r="K17" s="14" t="s">
        <v>42</v>
      </c>
      <c r="L17" s="14" t="s">
        <v>42</v>
      </c>
      <c r="M17" s="14" t="s">
        <v>42</v>
      </c>
      <c r="N17" s="14" t="s">
        <v>42</v>
      </c>
      <c r="O17" s="15">
        <f t="shared" si="1"/>
        <v>0</v>
      </c>
    </row>
    <row r="18" spans="1:15" ht="38.25" x14ac:dyDescent="0.25">
      <c r="A18" s="12" t="s">
        <v>49</v>
      </c>
      <c r="B18" s="29"/>
      <c r="C18" s="14" t="s">
        <v>42</v>
      </c>
      <c r="D18" s="14" t="s">
        <v>42</v>
      </c>
      <c r="E18" s="14" t="s">
        <v>42</v>
      </c>
      <c r="F18" s="14" t="s">
        <v>42</v>
      </c>
      <c r="G18" s="14" t="s">
        <v>42</v>
      </c>
      <c r="H18" s="14" t="s">
        <v>42</v>
      </c>
      <c r="I18" s="14" t="s">
        <v>42</v>
      </c>
      <c r="J18" s="14" t="s">
        <v>42</v>
      </c>
      <c r="K18" s="14" t="s">
        <v>42</v>
      </c>
      <c r="L18" s="14" t="s">
        <v>42</v>
      </c>
      <c r="M18" s="14" t="s">
        <v>42</v>
      </c>
      <c r="N18" s="14" t="s">
        <v>42</v>
      </c>
      <c r="O18" s="15">
        <f t="shared" si="1"/>
        <v>0</v>
      </c>
    </row>
    <row r="19" spans="1:15" ht="25.5" x14ac:dyDescent="0.25">
      <c r="A19" s="12" t="s">
        <v>50</v>
      </c>
      <c r="B19" s="29"/>
      <c r="C19" s="14" t="s">
        <v>42</v>
      </c>
      <c r="D19" s="14" t="s">
        <v>42</v>
      </c>
      <c r="E19" s="14" t="s">
        <v>42</v>
      </c>
      <c r="F19" s="14" t="s">
        <v>42</v>
      </c>
      <c r="G19" s="14" t="s">
        <v>42</v>
      </c>
      <c r="H19" s="14" t="s">
        <v>42</v>
      </c>
      <c r="I19" s="14" t="s">
        <v>42</v>
      </c>
      <c r="J19" s="14" t="s">
        <v>42</v>
      </c>
      <c r="K19" s="14" t="s">
        <v>42</v>
      </c>
      <c r="L19" s="14" t="s">
        <v>42</v>
      </c>
      <c r="M19" s="14" t="s">
        <v>42</v>
      </c>
      <c r="N19" s="14" t="s">
        <v>42</v>
      </c>
      <c r="O19" s="15">
        <f t="shared" si="1"/>
        <v>0</v>
      </c>
    </row>
    <row r="20" spans="1:15" ht="25.5" x14ac:dyDescent="0.25">
      <c r="A20" s="12" t="s">
        <v>51</v>
      </c>
      <c r="B20" s="29"/>
      <c r="C20" s="14" t="s">
        <v>42</v>
      </c>
      <c r="D20" s="14" t="s">
        <v>42</v>
      </c>
      <c r="E20" s="14" t="s">
        <v>42</v>
      </c>
      <c r="F20" s="14" t="s">
        <v>42</v>
      </c>
      <c r="G20" s="14" t="s">
        <v>42</v>
      </c>
      <c r="H20" s="14" t="s">
        <v>42</v>
      </c>
      <c r="I20" s="14" t="s">
        <v>42</v>
      </c>
      <c r="J20" s="14" t="s">
        <v>42</v>
      </c>
      <c r="K20" s="14" t="s">
        <v>42</v>
      </c>
      <c r="L20" s="14" t="s">
        <v>42</v>
      </c>
      <c r="M20" s="14" t="s">
        <v>42</v>
      </c>
      <c r="N20" s="14" t="s">
        <v>42</v>
      </c>
      <c r="O20" s="15">
        <f t="shared" si="1"/>
        <v>0</v>
      </c>
    </row>
    <row r="21" spans="1:15" ht="25.5" x14ac:dyDescent="0.25">
      <c r="A21" s="12" t="s">
        <v>52</v>
      </c>
      <c r="B21" s="30"/>
      <c r="C21" s="14" t="s">
        <v>42</v>
      </c>
      <c r="D21" s="14" t="s">
        <v>42</v>
      </c>
      <c r="E21" s="14" t="s">
        <v>42</v>
      </c>
      <c r="F21" s="14" t="s">
        <v>42</v>
      </c>
      <c r="G21" s="14" t="s">
        <v>42</v>
      </c>
      <c r="H21" s="14" t="s">
        <v>42</v>
      </c>
      <c r="I21" s="14" t="s">
        <v>42</v>
      </c>
      <c r="J21" s="14" t="s">
        <v>42</v>
      </c>
      <c r="K21" s="14" t="s">
        <v>42</v>
      </c>
      <c r="L21" s="14" t="s">
        <v>42</v>
      </c>
      <c r="M21" s="14" t="s">
        <v>42</v>
      </c>
      <c r="N21" s="14" t="s">
        <v>42</v>
      </c>
      <c r="O21" s="15">
        <f t="shared" si="1"/>
        <v>0</v>
      </c>
    </row>
    <row r="22" spans="1:15" ht="25.5" x14ac:dyDescent="0.25">
      <c r="A22" s="12" t="s">
        <v>53</v>
      </c>
      <c r="B22" s="28" t="s">
        <v>30</v>
      </c>
      <c r="C22" s="14" t="s">
        <v>42</v>
      </c>
      <c r="D22" s="14" t="s">
        <v>42</v>
      </c>
      <c r="E22" s="14" t="s">
        <v>42</v>
      </c>
      <c r="F22" s="14" t="s">
        <v>42</v>
      </c>
      <c r="G22" s="14" t="s">
        <v>42</v>
      </c>
      <c r="H22" s="14" t="s">
        <v>42</v>
      </c>
      <c r="I22" s="14" t="s">
        <v>42</v>
      </c>
      <c r="J22" s="14" t="s">
        <v>42</v>
      </c>
      <c r="K22" s="14" t="s">
        <v>42</v>
      </c>
      <c r="L22" s="14" t="s">
        <v>42</v>
      </c>
      <c r="M22" s="14" t="s">
        <v>42</v>
      </c>
      <c r="N22" s="14" t="s">
        <v>42</v>
      </c>
      <c r="O22" s="15">
        <f t="shared" si="1"/>
        <v>0</v>
      </c>
    </row>
    <row r="23" spans="1:15" x14ac:dyDescent="0.25">
      <c r="A23" s="12" t="s">
        <v>54</v>
      </c>
      <c r="B23" s="29"/>
      <c r="C23" s="14" t="s">
        <v>42</v>
      </c>
      <c r="D23" s="14" t="s">
        <v>42</v>
      </c>
      <c r="E23" s="14" t="s">
        <v>42</v>
      </c>
      <c r="F23" s="14" t="s">
        <v>42</v>
      </c>
      <c r="G23" s="14" t="s">
        <v>42</v>
      </c>
      <c r="H23" s="14" t="s">
        <v>42</v>
      </c>
      <c r="I23" s="14" t="s">
        <v>42</v>
      </c>
      <c r="J23" s="14" t="s">
        <v>42</v>
      </c>
      <c r="K23" s="14" t="s">
        <v>42</v>
      </c>
      <c r="L23" s="14" t="s">
        <v>42</v>
      </c>
      <c r="M23" s="14" t="s">
        <v>42</v>
      </c>
      <c r="N23" s="14" t="s">
        <v>42</v>
      </c>
      <c r="O23" s="15">
        <f t="shared" si="1"/>
        <v>0</v>
      </c>
    </row>
    <row r="24" spans="1:15" ht="51" x14ac:dyDescent="0.25">
      <c r="A24" s="12" t="s">
        <v>55</v>
      </c>
      <c r="B24" s="29"/>
      <c r="C24" s="14" t="s">
        <v>42</v>
      </c>
      <c r="D24" s="14" t="s">
        <v>42</v>
      </c>
      <c r="E24" s="14" t="s">
        <v>42</v>
      </c>
      <c r="F24" s="14" t="s">
        <v>42</v>
      </c>
      <c r="G24" s="14" t="s">
        <v>42</v>
      </c>
      <c r="H24" s="14" t="s">
        <v>42</v>
      </c>
      <c r="I24" s="14" t="s">
        <v>42</v>
      </c>
      <c r="J24" s="14" t="s">
        <v>42</v>
      </c>
      <c r="K24" s="14" t="s">
        <v>42</v>
      </c>
      <c r="L24" s="14" t="s">
        <v>42</v>
      </c>
      <c r="M24" s="14" t="s">
        <v>42</v>
      </c>
      <c r="N24" s="14" t="s">
        <v>42</v>
      </c>
      <c r="O24" s="15">
        <f>COUNTIF(C26:N26,"N")</f>
        <v>0</v>
      </c>
    </row>
    <row r="25" spans="1:15" x14ac:dyDescent="0.25">
      <c r="A25" s="12" t="s">
        <v>56</v>
      </c>
      <c r="B25" s="29"/>
      <c r="C25" s="14" t="s">
        <v>42</v>
      </c>
      <c r="D25" s="14" t="s">
        <v>42</v>
      </c>
      <c r="E25" s="14" t="s">
        <v>42</v>
      </c>
      <c r="F25" s="14" t="s">
        <v>42</v>
      </c>
      <c r="G25" s="14" t="s">
        <v>42</v>
      </c>
      <c r="H25" s="14" t="s">
        <v>42</v>
      </c>
      <c r="I25" s="14" t="s">
        <v>42</v>
      </c>
      <c r="J25" s="14" t="s">
        <v>42</v>
      </c>
      <c r="K25" s="14" t="s">
        <v>42</v>
      </c>
      <c r="L25" s="14" t="s">
        <v>42</v>
      </c>
      <c r="M25" s="14" t="s">
        <v>42</v>
      </c>
      <c r="N25" s="14" t="s">
        <v>42</v>
      </c>
      <c r="O25" s="15">
        <f t="shared" ref="O25:O46" si="2">COUNTIF(C27:N27,"N")</f>
        <v>0</v>
      </c>
    </row>
    <row r="26" spans="1:15" x14ac:dyDescent="0.25">
      <c r="A26" s="12" t="s">
        <v>57</v>
      </c>
      <c r="B26" s="29"/>
      <c r="C26" s="14" t="s">
        <v>42</v>
      </c>
      <c r="D26" s="14" t="s">
        <v>42</v>
      </c>
      <c r="E26" s="14" t="s">
        <v>42</v>
      </c>
      <c r="F26" s="14" t="s">
        <v>42</v>
      </c>
      <c r="G26" s="14" t="s">
        <v>42</v>
      </c>
      <c r="H26" s="14" t="s">
        <v>42</v>
      </c>
      <c r="I26" s="14" t="s">
        <v>42</v>
      </c>
      <c r="J26" s="14" t="s">
        <v>42</v>
      </c>
      <c r="K26" s="14" t="s">
        <v>42</v>
      </c>
      <c r="L26" s="14" t="s">
        <v>42</v>
      </c>
      <c r="M26" s="14" t="s">
        <v>42</v>
      </c>
      <c r="N26" s="14" t="s">
        <v>42</v>
      </c>
      <c r="O26" s="15">
        <f t="shared" si="2"/>
        <v>0</v>
      </c>
    </row>
    <row r="27" spans="1:15" ht="25.5" x14ac:dyDescent="0.25">
      <c r="A27" s="12" t="s">
        <v>58</v>
      </c>
      <c r="B27" s="29"/>
      <c r="C27" s="14" t="s">
        <v>42</v>
      </c>
      <c r="D27" s="14" t="s">
        <v>42</v>
      </c>
      <c r="E27" s="14" t="s">
        <v>42</v>
      </c>
      <c r="F27" s="14" t="s">
        <v>42</v>
      </c>
      <c r="G27" s="14" t="s">
        <v>42</v>
      </c>
      <c r="H27" s="14" t="s">
        <v>42</v>
      </c>
      <c r="I27" s="14" t="s">
        <v>42</v>
      </c>
      <c r="J27" s="14" t="s">
        <v>42</v>
      </c>
      <c r="K27" s="14" t="s">
        <v>42</v>
      </c>
      <c r="L27" s="14" t="s">
        <v>42</v>
      </c>
      <c r="M27" s="14" t="s">
        <v>42</v>
      </c>
      <c r="N27" s="14" t="s">
        <v>42</v>
      </c>
      <c r="O27" s="15">
        <f t="shared" si="2"/>
        <v>0</v>
      </c>
    </row>
    <row r="28" spans="1:15" x14ac:dyDescent="0.25">
      <c r="A28" s="12" t="s">
        <v>59</v>
      </c>
      <c r="B28" s="29"/>
      <c r="C28" s="14" t="s">
        <v>42</v>
      </c>
      <c r="D28" s="14" t="s">
        <v>42</v>
      </c>
      <c r="E28" s="14" t="s">
        <v>42</v>
      </c>
      <c r="F28" s="14" t="s">
        <v>42</v>
      </c>
      <c r="G28" s="14" t="s">
        <v>42</v>
      </c>
      <c r="H28" s="14" t="s">
        <v>42</v>
      </c>
      <c r="I28" s="14" t="s">
        <v>42</v>
      </c>
      <c r="J28" s="14" t="s">
        <v>42</v>
      </c>
      <c r="K28" s="14" t="s">
        <v>42</v>
      </c>
      <c r="L28" s="14" t="s">
        <v>42</v>
      </c>
      <c r="M28" s="14" t="s">
        <v>42</v>
      </c>
      <c r="N28" s="14" t="s">
        <v>42</v>
      </c>
      <c r="O28" s="15">
        <f t="shared" si="2"/>
        <v>0</v>
      </c>
    </row>
    <row r="29" spans="1:15" ht="38.25" x14ac:dyDescent="0.25">
      <c r="A29" s="12" t="s">
        <v>60</v>
      </c>
      <c r="B29" s="29"/>
      <c r="C29" s="14" t="s">
        <v>42</v>
      </c>
      <c r="D29" s="14" t="s">
        <v>42</v>
      </c>
      <c r="E29" s="14" t="s">
        <v>42</v>
      </c>
      <c r="F29" s="14" t="s">
        <v>42</v>
      </c>
      <c r="G29" s="14" t="s">
        <v>42</v>
      </c>
      <c r="H29" s="14" t="s">
        <v>42</v>
      </c>
      <c r="I29" s="14" t="s">
        <v>42</v>
      </c>
      <c r="J29" s="14" t="s">
        <v>42</v>
      </c>
      <c r="K29" s="14" t="s">
        <v>42</v>
      </c>
      <c r="L29" s="14" t="s">
        <v>42</v>
      </c>
      <c r="M29" s="14" t="s">
        <v>42</v>
      </c>
      <c r="N29" s="14" t="s">
        <v>42</v>
      </c>
      <c r="O29" s="15">
        <f t="shared" si="2"/>
        <v>0</v>
      </c>
    </row>
    <row r="30" spans="1:15" ht="25.5" x14ac:dyDescent="0.25">
      <c r="A30" s="12" t="s">
        <v>61</v>
      </c>
      <c r="B30" s="29"/>
      <c r="C30" s="14" t="s">
        <v>42</v>
      </c>
      <c r="D30" s="14" t="s">
        <v>42</v>
      </c>
      <c r="E30" s="14" t="s">
        <v>42</v>
      </c>
      <c r="F30" s="14" t="s">
        <v>42</v>
      </c>
      <c r="G30" s="14" t="s">
        <v>42</v>
      </c>
      <c r="H30" s="14" t="s">
        <v>42</v>
      </c>
      <c r="I30" s="14" t="s">
        <v>42</v>
      </c>
      <c r="J30" s="14" t="s">
        <v>42</v>
      </c>
      <c r="K30" s="14" t="s">
        <v>42</v>
      </c>
      <c r="L30" s="14" t="s">
        <v>42</v>
      </c>
      <c r="M30" s="14" t="s">
        <v>42</v>
      </c>
      <c r="N30" s="14" t="s">
        <v>42</v>
      </c>
      <c r="O30" s="15">
        <f t="shared" si="2"/>
        <v>0</v>
      </c>
    </row>
    <row r="31" spans="1:15" x14ac:dyDescent="0.25">
      <c r="A31" s="12" t="s">
        <v>62</v>
      </c>
      <c r="B31" s="29"/>
      <c r="C31" s="14" t="s">
        <v>42</v>
      </c>
      <c r="D31" s="14" t="s">
        <v>42</v>
      </c>
      <c r="E31" s="14" t="s">
        <v>42</v>
      </c>
      <c r="F31" s="14" t="s">
        <v>42</v>
      </c>
      <c r="G31" s="14" t="s">
        <v>42</v>
      </c>
      <c r="H31" s="14" t="s">
        <v>42</v>
      </c>
      <c r="I31" s="14" t="s">
        <v>42</v>
      </c>
      <c r="J31" s="14" t="s">
        <v>42</v>
      </c>
      <c r="K31" s="14" t="s">
        <v>42</v>
      </c>
      <c r="L31" s="14" t="s">
        <v>42</v>
      </c>
      <c r="M31" s="14" t="s">
        <v>42</v>
      </c>
      <c r="N31" s="14" t="s">
        <v>42</v>
      </c>
      <c r="O31" s="15">
        <f t="shared" si="2"/>
        <v>0</v>
      </c>
    </row>
    <row r="32" spans="1:15" ht="38.25" x14ac:dyDescent="0.25">
      <c r="A32" s="12" t="s">
        <v>63</v>
      </c>
      <c r="B32" s="29"/>
      <c r="C32" s="14" t="s">
        <v>42</v>
      </c>
      <c r="D32" s="14" t="s">
        <v>42</v>
      </c>
      <c r="E32" s="14" t="s">
        <v>42</v>
      </c>
      <c r="F32" s="14" t="s">
        <v>42</v>
      </c>
      <c r="G32" s="14" t="s">
        <v>42</v>
      </c>
      <c r="H32" s="14" t="s">
        <v>42</v>
      </c>
      <c r="I32" s="14" t="s">
        <v>42</v>
      </c>
      <c r="J32" s="14" t="s">
        <v>42</v>
      </c>
      <c r="K32" s="14" t="s">
        <v>42</v>
      </c>
      <c r="L32" s="14" t="s">
        <v>42</v>
      </c>
      <c r="M32" s="14" t="s">
        <v>42</v>
      </c>
      <c r="N32" s="14" t="s">
        <v>42</v>
      </c>
      <c r="O32" s="15">
        <f t="shared" si="2"/>
        <v>0</v>
      </c>
    </row>
    <row r="33" spans="1:15" ht="25.5" x14ac:dyDescent="0.25">
      <c r="A33" s="12" t="s">
        <v>64</v>
      </c>
      <c r="B33" s="29"/>
      <c r="C33" s="14" t="s">
        <v>42</v>
      </c>
      <c r="D33" s="14" t="s">
        <v>42</v>
      </c>
      <c r="E33" s="14" t="s">
        <v>42</v>
      </c>
      <c r="F33" s="14" t="s">
        <v>42</v>
      </c>
      <c r="G33" s="14" t="s">
        <v>42</v>
      </c>
      <c r="H33" s="14" t="s">
        <v>42</v>
      </c>
      <c r="I33" s="14" t="s">
        <v>42</v>
      </c>
      <c r="J33" s="14" t="s">
        <v>42</v>
      </c>
      <c r="K33" s="14" t="s">
        <v>42</v>
      </c>
      <c r="L33" s="14" t="s">
        <v>42</v>
      </c>
      <c r="M33" s="14" t="s">
        <v>42</v>
      </c>
      <c r="N33" s="14" t="s">
        <v>42</v>
      </c>
      <c r="O33" s="15">
        <f t="shared" si="2"/>
        <v>0</v>
      </c>
    </row>
    <row r="34" spans="1:15" x14ac:dyDescent="0.25">
      <c r="A34" s="12" t="s">
        <v>65</v>
      </c>
      <c r="B34" s="29"/>
      <c r="C34" s="14" t="s">
        <v>42</v>
      </c>
      <c r="D34" s="14" t="s">
        <v>42</v>
      </c>
      <c r="E34" s="14" t="s">
        <v>42</v>
      </c>
      <c r="F34" s="14" t="s">
        <v>42</v>
      </c>
      <c r="G34" s="14" t="s">
        <v>42</v>
      </c>
      <c r="H34" s="14" t="s">
        <v>42</v>
      </c>
      <c r="I34" s="14" t="s">
        <v>42</v>
      </c>
      <c r="J34" s="14" t="s">
        <v>42</v>
      </c>
      <c r="K34" s="14" t="s">
        <v>42</v>
      </c>
      <c r="L34" s="14" t="s">
        <v>42</v>
      </c>
      <c r="M34" s="14" t="s">
        <v>42</v>
      </c>
      <c r="N34" s="14" t="s">
        <v>42</v>
      </c>
      <c r="O34" s="15">
        <f t="shared" si="2"/>
        <v>0</v>
      </c>
    </row>
    <row r="35" spans="1:15" ht="25.5" x14ac:dyDescent="0.25">
      <c r="A35" s="12" t="s">
        <v>66</v>
      </c>
      <c r="B35" s="29"/>
      <c r="C35" s="14" t="s">
        <v>42</v>
      </c>
      <c r="D35" s="14" t="s">
        <v>42</v>
      </c>
      <c r="E35" s="14" t="s">
        <v>42</v>
      </c>
      <c r="F35" s="14" t="s">
        <v>42</v>
      </c>
      <c r="G35" s="14" t="s">
        <v>42</v>
      </c>
      <c r="H35" s="14" t="s">
        <v>42</v>
      </c>
      <c r="I35" s="14" t="s">
        <v>42</v>
      </c>
      <c r="J35" s="14" t="s">
        <v>42</v>
      </c>
      <c r="K35" s="14" t="s">
        <v>42</v>
      </c>
      <c r="L35" s="14" t="s">
        <v>42</v>
      </c>
      <c r="M35" s="14" t="s">
        <v>42</v>
      </c>
      <c r="N35" s="14" t="s">
        <v>42</v>
      </c>
      <c r="O35" s="15">
        <f t="shared" si="2"/>
        <v>0</v>
      </c>
    </row>
    <row r="36" spans="1:15" ht="25.5" x14ac:dyDescent="0.25">
      <c r="A36" s="12" t="s">
        <v>67</v>
      </c>
      <c r="B36" s="29"/>
      <c r="C36" s="14" t="s">
        <v>42</v>
      </c>
      <c r="D36" s="14" t="s">
        <v>42</v>
      </c>
      <c r="E36" s="14" t="s">
        <v>42</v>
      </c>
      <c r="F36" s="14" t="s">
        <v>42</v>
      </c>
      <c r="G36" s="14" t="s">
        <v>42</v>
      </c>
      <c r="H36" s="14" t="s">
        <v>42</v>
      </c>
      <c r="I36" s="14" t="s">
        <v>42</v>
      </c>
      <c r="J36" s="14" t="s">
        <v>42</v>
      </c>
      <c r="K36" s="14" t="s">
        <v>42</v>
      </c>
      <c r="L36" s="14" t="s">
        <v>42</v>
      </c>
      <c r="M36" s="14" t="s">
        <v>42</v>
      </c>
      <c r="N36" s="14" t="s">
        <v>42</v>
      </c>
      <c r="O36" s="15">
        <f t="shared" si="2"/>
        <v>0</v>
      </c>
    </row>
    <row r="37" spans="1:15" ht="25.5" x14ac:dyDescent="0.25">
      <c r="A37" s="12" t="s">
        <v>68</v>
      </c>
      <c r="B37" s="29"/>
      <c r="C37" s="14" t="s">
        <v>42</v>
      </c>
      <c r="D37" s="14" t="s">
        <v>42</v>
      </c>
      <c r="E37" s="14" t="s">
        <v>42</v>
      </c>
      <c r="F37" s="14" t="s">
        <v>42</v>
      </c>
      <c r="G37" s="14" t="s">
        <v>42</v>
      </c>
      <c r="H37" s="14" t="s">
        <v>42</v>
      </c>
      <c r="I37" s="14" t="s">
        <v>42</v>
      </c>
      <c r="J37" s="14" t="s">
        <v>42</v>
      </c>
      <c r="K37" s="14" t="s">
        <v>42</v>
      </c>
      <c r="L37" s="14" t="s">
        <v>42</v>
      </c>
      <c r="M37" s="14" t="s">
        <v>42</v>
      </c>
      <c r="N37" s="14" t="s">
        <v>42</v>
      </c>
      <c r="O37" s="15">
        <f t="shared" si="2"/>
        <v>0</v>
      </c>
    </row>
    <row r="38" spans="1:15" x14ac:dyDescent="0.25">
      <c r="A38" s="12" t="s">
        <v>69</v>
      </c>
      <c r="B38" s="29"/>
      <c r="C38" s="14" t="s">
        <v>42</v>
      </c>
      <c r="D38" s="14" t="s">
        <v>42</v>
      </c>
      <c r="E38" s="14" t="s">
        <v>42</v>
      </c>
      <c r="F38" s="14" t="s">
        <v>42</v>
      </c>
      <c r="G38" s="14" t="s">
        <v>42</v>
      </c>
      <c r="H38" s="14" t="s">
        <v>42</v>
      </c>
      <c r="I38" s="14" t="s">
        <v>42</v>
      </c>
      <c r="J38" s="14" t="s">
        <v>42</v>
      </c>
      <c r="K38" s="14" t="s">
        <v>42</v>
      </c>
      <c r="L38" s="14" t="s">
        <v>42</v>
      </c>
      <c r="M38" s="14" t="s">
        <v>42</v>
      </c>
      <c r="N38" s="14" t="s">
        <v>42</v>
      </c>
      <c r="O38" s="15">
        <f t="shared" si="2"/>
        <v>0</v>
      </c>
    </row>
    <row r="39" spans="1:15" x14ac:dyDescent="0.25">
      <c r="A39" s="12" t="s">
        <v>70</v>
      </c>
      <c r="B39" s="29"/>
      <c r="C39" s="14" t="s">
        <v>42</v>
      </c>
      <c r="D39" s="14" t="s">
        <v>42</v>
      </c>
      <c r="E39" s="14" t="s">
        <v>42</v>
      </c>
      <c r="F39" s="14" t="s">
        <v>42</v>
      </c>
      <c r="G39" s="14" t="s">
        <v>42</v>
      </c>
      <c r="H39" s="14" t="s">
        <v>42</v>
      </c>
      <c r="I39" s="14" t="s">
        <v>42</v>
      </c>
      <c r="J39" s="14" t="s">
        <v>42</v>
      </c>
      <c r="K39" s="14" t="s">
        <v>42</v>
      </c>
      <c r="L39" s="14" t="s">
        <v>42</v>
      </c>
      <c r="M39" s="14" t="s">
        <v>42</v>
      </c>
      <c r="N39" s="14" t="s">
        <v>42</v>
      </c>
      <c r="O39" s="15">
        <f t="shared" si="2"/>
        <v>0</v>
      </c>
    </row>
    <row r="40" spans="1:15" ht="25.5" x14ac:dyDescent="0.25">
      <c r="A40" s="12" t="s">
        <v>71</v>
      </c>
      <c r="B40" s="30"/>
      <c r="C40" s="14" t="s">
        <v>42</v>
      </c>
      <c r="D40" s="14" t="s">
        <v>42</v>
      </c>
      <c r="E40" s="14" t="s">
        <v>42</v>
      </c>
      <c r="F40" s="14" t="s">
        <v>42</v>
      </c>
      <c r="G40" s="14" t="s">
        <v>42</v>
      </c>
      <c r="H40" s="14" t="s">
        <v>42</v>
      </c>
      <c r="I40" s="14" t="s">
        <v>42</v>
      </c>
      <c r="J40" s="14" t="s">
        <v>42</v>
      </c>
      <c r="K40" s="14" t="s">
        <v>42</v>
      </c>
      <c r="L40" s="14" t="s">
        <v>42</v>
      </c>
      <c r="M40" s="14" t="s">
        <v>42</v>
      </c>
      <c r="N40" s="14" t="s">
        <v>42</v>
      </c>
      <c r="O40" s="15">
        <f t="shared" si="2"/>
        <v>0</v>
      </c>
    </row>
    <row r="41" spans="1:15" ht="25.5" x14ac:dyDescent="0.25">
      <c r="A41" s="12" t="s">
        <v>72</v>
      </c>
      <c r="B41" s="15" t="s">
        <v>73</v>
      </c>
      <c r="C41" s="14" t="s">
        <v>42</v>
      </c>
      <c r="D41" s="14" t="s">
        <v>42</v>
      </c>
      <c r="E41" s="14" t="s">
        <v>42</v>
      </c>
      <c r="F41" s="14" t="s">
        <v>42</v>
      </c>
      <c r="G41" s="14" t="s">
        <v>42</v>
      </c>
      <c r="H41" s="14" t="s">
        <v>42</v>
      </c>
      <c r="I41" s="14" t="s">
        <v>42</v>
      </c>
      <c r="J41" s="14" t="s">
        <v>42</v>
      </c>
      <c r="K41" s="14" t="s">
        <v>42</v>
      </c>
      <c r="L41" s="14" t="s">
        <v>42</v>
      </c>
      <c r="M41" s="14" t="s">
        <v>42</v>
      </c>
      <c r="N41" s="14" t="s">
        <v>42</v>
      </c>
      <c r="O41" s="15">
        <f t="shared" si="2"/>
        <v>0</v>
      </c>
    </row>
    <row r="42" spans="1:15" ht="102" x14ac:dyDescent="0.25">
      <c r="A42" s="12" t="s">
        <v>74</v>
      </c>
      <c r="B42" s="15" t="s">
        <v>38</v>
      </c>
      <c r="C42" s="14" t="s">
        <v>42</v>
      </c>
      <c r="D42" s="14" t="s">
        <v>42</v>
      </c>
      <c r="E42" s="14" t="s">
        <v>42</v>
      </c>
      <c r="F42" s="14" t="s">
        <v>42</v>
      </c>
      <c r="G42" s="14" t="s">
        <v>42</v>
      </c>
      <c r="H42" s="14" t="s">
        <v>42</v>
      </c>
      <c r="I42" s="14" t="s">
        <v>42</v>
      </c>
      <c r="J42" s="14" t="s">
        <v>42</v>
      </c>
      <c r="K42" s="14" t="s">
        <v>42</v>
      </c>
      <c r="L42" s="14" t="s">
        <v>42</v>
      </c>
      <c r="M42" s="14" t="s">
        <v>42</v>
      </c>
      <c r="N42" s="14" t="s">
        <v>42</v>
      </c>
      <c r="O42" s="15">
        <f t="shared" si="2"/>
        <v>0</v>
      </c>
    </row>
    <row r="43" spans="1:15" ht="25.5" x14ac:dyDescent="0.25">
      <c r="A43" s="12" t="s">
        <v>75</v>
      </c>
      <c r="B43" s="15" t="s">
        <v>30</v>
      </c>
      <c r="C43" s="14" t="s">
        <v>42</v>
      </c>
      <c r="D43" s="14" t="s">
        <v>42</v>
      </c>
      <c r="E43" s="14" t="s">
        <v>42</v>
      </c>
      <c r="F43" s="14" t="s">
        <v>42</v>
      </c>
      <c r="G43" s="14" t="s">
        <v>42</v>
      </c>
      <c r="H43" s="14" t="s">
        <v>42</v>
      </c>
      <c r="I43" s="14" t="s">
        <v>42</v>
      </c>
      <c r="J43" s="14" t="s">
        <v>42</v>
      </c>
      <c r="K43" s="14" t="s">
        <v>42</v>
      </c>
      <c r="L43" s="14" t="s">
        <v>42</v>
      </c>
      <c r="M43" s="14" t="s">
        <v>42</v>
      </c>
      <c r="N43" s="14" t="s">
        <v>42</v>
      </c>
      <c r="O43" s="15">
        <f t="shared" si="2"/>
        <v>0</v>
      </c>
    </row>
    <row r="44" spans="1:15" ht="25.5" x14ac:dyDescent="0.25">
      <c r="A44" s="12" t="s">
        <v>76</v>
      </c>
      <c r="B44" s="15" t="s">
        <v>73</v>
      </c>
      <c r="C44" s="14" t="s">
        <v>42</v>
      </c>
      <c r="D44" s="14" t="s">
        <v>42</v>
      </c>
      <c r="E44" s="14" t="s">
        <v>42</v>
      </c>
      <c r="F44" s="14" t="s">
        <v>42</v>
      </c>
      <c r="G44" s="14" t="s">
        <v>42</v>
      </c>
      <c r="H44" s="14" t="s">
        <v>42</v>
      </c>
      <c r="I44" s="14" t="s">
        <v>42</v>
      </c>
      <c r="J44" s="14" t="s">
        <v>42</v>
      </c>
      <c r="K44" s="14" t="s">
        <v>42</v>
      </c>
      <c r="L44" s="14" t="s">
        <v>42</v>
      </c>
      <c r="M44" s="14" t="s">
        <v>42</v>
      </c>
      <c r="N44" s="14" t="s">
        <v>42</v>
      </c>
      <c r="O44" s="15">
        <f t="shared" si="2"/>
        <v>0</v>
      </c>
    </row>
    <row r="45" spans="1:15" s="7" customFormat="1" ht="38.25" x14ac:dyDescent="0.25">
      <c r="A45" s="12" t="s">
        <v>77</v>
      </c>
      <c r="B45" s="31" t="s">
        <v>30</v>
      </c>
      <c r="C45" s="14" t="s">
        <v>42</v>
      </c>
      <c r="D45" s="14" t="s">
        <v>42</v>
      </c>
      <c r="E45" s="14" t="s">
        <v>42</v>
      </c>
      <c r="F45" s="14" t="s">
        <v>42</v>
      </c>
      <c r="G45" s="14" t="s">
        <v>42</v>
      </c>
      <c r="H45" s="14" t="s">
        <v>42</v>
      </c>
      <c r="I45" s="14" t="s">
        <v>42</v>
      </c>
      <c r="J45" s="14" t="s">
        <v>42</v>
      </c>
      <c r="K45" s="14" t="s">
        <v>42</v>
      </c>
      <c r="L45" s="14" t="s">
        <v>42</v>
      </c>
      <c r="M45" s="14" t="s">
        <v>42</v>
      </c>
      <c r="N45" s="14" t="s">
        <v>42</v>
      </c>
      <c r="O45" s="15">
        <f t="shared" si="2"/>
        <v>0</v>
      </c>
    </row>
    <row r="46" spans="1:15" ht="25.5" x14ac:dyDescent="0.25">
      <c r="A46" s="12" t="s">
        <v>78</v>
      </c>
      <c r="B46" s="15" t="s">
        <v>79</v>
      </c>
      <c r="C46" s="14" t="s">
        <v>42</v>
      </c>
      <c r="D46" s="14" t="s">
        <v>42</v>
      </c>
      <c r="E46" s="14" t="s">
        <v>42</v>
      </c>
      <c r="F46" s="14" t="s">
        <v>42</v>
      </c>
      <c r="G46" s="14" t="s">
        <v>42</v>
      </c>
      <c r="H46" s="14" t="s">
        <v>42</v>
      </c>
      <c r="I46" s="14" t="s">
        <v>42</v>
      </c>
      <c r="J46" s="14" t="s">
        <v>42</v>
      </c>
      <c r="K46" s="14" t="s">
        <v>42</v>
      </c>
      <c r="L46" s="14" t="s">
        <v>42</v>
      </c>
      <c r="M46" s="14" t="s">
        <v>42</v>
      </c>
      <c r="N46" s="14" t="s">
        <v>42</v>
      </c>
      <c r="O46" s="15">
        <f t="shared" si="2"/>
        <v>0</v>
      </c>
    </row>
    <row r="47" spans="1:15" ht="38.25" x14ac:dyDescent="0.25">
      <c r="A47" s="12" t="s">
        <v>80</v>
      </c>
      <c r="B47" s="28" t="s">
        <v>81</v>
      </c>
      <c r="C47" s="14" t="s">
        <v>42</v>
      </c>
      <c r="D47" s="14" t="s">
        <v>42</v>
      </c>
      <c r="E47" s="14" t="s">
        <v>42</v>
      </c>
      <c r="F47" s="14" t="s">
        <v>42</v>
      </c>
      <c r="G47" s="14" t="s">
        <v>42</v>
      </c>
      <c r="H47" s="14" t="s">
        <v>42</v>
      </c>
      <c r="I47" s="14" t="s">
        <v>42</v>
      </c>
      <c r="J47" s="14" t="s">
        <v>42</v>
      </c>
      <c r="K47" s="14" t="s">
        <v>42</v>
      </c>
      <c r="L47" s="14" t="s">
        <v>42</v>
      </c>
      <c r="M47" s="14" t="s">
        <v>42</v>
      </c>
      <c r="N47" s="14" t="s">
        <v>42</v>
      </c>
      <c r="O47" s="15">
        <f t="shared" ref="O47:O50" si="3">COUNTIF(C47:N47,"N")</f>
        <v>0</v>
      </c>
    </row>
    <row r="48" spans="1:15" ht="25.5" x14ac:dyDescent="0.25">
      <c r="A48" s="12" t="s">
        <v>82</v>
      </c>
      <c r="B48" s="30"/>
      <c r="C48" s="14" t="s">
        <v>42</v>
      </c>
      <c r="D48" s="14" t="s">
        <v>42</v>
      </c>
      <c r="E48" s="14" t="s">
        <v>42</v>
      </c>
      <c r="F48" s="14" t="s">
        <v>42</v>
      </c>
      <c r="G48" s="14" t="s">
        <v>42</v>
      </c>
      <c r="H48" s="14" t="s">
        <v>42</v>
      </c>
      <c r="I48" s="14" t="s">
        <v>42</v>
      </c>
      <c r="J48" s="14" t="s">
        <v>42</v>
      </c>
      <c r="K48" s="14" t="s">
        <v>42</v>
      </c>
      <c r="L48" s="14" t="s">
        <v>42</v>
      </c>
      <c r="M48" s="14" t="s">
        <v>42</v>
      </c>
      <c r="N48" s="14" t="s">
        <v>42</v>
      </c>
      <c r="O48" s="15">
        <f t="shared" si="3"/>
        <v>0</v>
      </c>
    </row>
    <row r="49" spans="1:15" x14ac:dyDescent="0.25">
      <c r="A49" s="1" t="s">
        <v>83</v>
      </c>
      <c r="B49" s="22" t="s">
        <v>84</v>
      </c>
      <c r="C49" s="14" t="str">
        <f>IF(C9="","",IF(C9&gt;=79,"Y","N"))</f>
        <v>N</v>
      </c>
      <c r="D49" s="14" t="str">
        <f t="shared" ref="D49:N49" si="4">IF(D9="","",IF(D9&gt;=79,"Y","N"))</f>
        <v>N</v>
      </c>
      <c r="E49" s="14" t="str">
        <f t="shared" si="4"/>
        <v>Y</v>
      </c>
      <c r="F49" s="14" t="str">
        <f t="shared" si="4"/>
        <v>N</v>
      </c>
      <c r="G49" s="14" t="str">
        <f t="shared" si="4"/>
        <v>N</v>
      </c>
      <c r="H49" s="14" t="str">
        <f t="shared" si="4"/>
        <v>N</v>
      </c>
      <c r="I49" s="14" t="str">
        <f t="shared" si="4"/>
        <v>N</v>
      </c>
      <c r="J49" s="14" t="str">
        <f t="shared" si="4"/>
        <v>N</v>
      </c>
      <c r="K49" s="14" t="str">
        <f t="shared" si="4"/>
        <v>Y</v>
      </c>
      <c r="L49" s="14" t="str">
        <f t="shared" si="4"/>
        <v>Y</v>
      </c>
      <c r="M49" s="14" t="str">
        <f t="shared" si="4"/>
        <v>N</v>
      </c>
      <c r="N49" s="14" t="str">
        <f t="shared" si="4"/>
        <v>Y</v>
      </c>
      <c r="O49" s="15">
        <f t="shared" si="3"/>
        <v>8</v>
      </c>
    </row>
    <row r="50" spans="1:15" s="7" customFormat="1" x14ac:dyDescent="0.25">
      <c r="A50" s="1" t="s">
        <v>85</v>
      </c>
      <c r="B50" s="22" t="s">
        <v>84</v>
      </c>
      <c r="C50" s="22" t="str">
        <f>IF(C48="","",IF(OR(C11="N",C12="N",C13="N",C14="N",C15="N",C16="N",C17="N",C18="N",C19="N",C20="N",C21="N",C22="N",C23="N",C24="N",C25="N",C26="N",C27="N",C28="N",C29="N",C30="N",C31="N",C32="N",C33="N",C34="N",C35="N",C36="N",C37="N",C38="N",C39="N",C40="N",C41="N",C42="N",C43="N",C44="N",C45="N",C46="N",C47="N",C48="N",C49="N",),"N","Y"))</f>
        <v>N</v>
      </c>
      <c r="D50" s="22" t="str">
        <f t="shared" ref="D50:N50" si="5">IF(D48="","",IF(OR(D11="N",D12="N",D13="N",D14="N",D15="N",D16="N",D17="N",D18="N",D19="N",D20="N",D21="N",D22="N",D23="N",D24="N",D25="N",D26="N",D27="N",D28="N",D29="N",D30="N",D31="N",D32="N",D33="N",D34="N",D35="N",D36="N",D37="N",D38="N",D39="N",D40="N",D41="N",D42="N",D43="N",D44="N",D45="N",D46="N",D47="N",D48="N",D49="N",),"N","Y"))</f>
        <v>N</v>
      </c>
      <c r="E50" s="22" t="str">
        <f t="shared" si="5"/>
        <v>Y</v>
      </c>
      <c r="F50" s="22" t="str">
        <f t="shared" si="5"/>
        <v>N</v>
      </c>
      <c r="G50" s="22" t="str">
        <f t="shared" si="5"/>
        <v>N</v>
      </c>
      <c r="H50" s="22" t="str">
        <f t="shared" si="5"/>
        <v>N</v>
      </c>
      <c r="I50" s="22" t="str">
        <f t="shared" si="5"/>
        <v>N</v>
      </c>
      <c r="J50" s="22" t="str">
        <f t="shared" si="5"/>
        <v>N</v>
      </c>
      <c r="K50" s="22" t="str">
        <f t="shared" si="5"/>
        <v>Y</v>
      </c>
      <c r="L50" s="22" t="str">
        <f t="shared" si="5"/>
        <v>Y</v>
      </c>
      <c r="M50" s="22" t="str">
        <f t="shared" si="5"/>
        <v>N</v>
      </c>
      <c r="N50" s="22" t="str">
        <f t="shared" si="5"/>
        <v>Y</v>
      </c>
      <c r="O50" s="15">
        <f t="shared" si="3"/>
        <v>8</v>
      </c>
    </row>
    <row r="51" spans="1:15" ht="18.600000000000001" customHeight="1" x14ac:dyDescent="0.25">
      <c r="A51" s="32" t="s">
        <v>86</v>
      </c>
      <c r="B51" s="24"/>
      <c r="C51" s="33"/>
      <c r="D51" s="33"/>
      <c r="E51" s="33"/>
      <c r="F51" s="33"/>
      <c r="G51" s="33"/>
      <c r="H51" s="33"/>
      <c r="I51" s="33"/>
      <c r="J51" s="33"/>
      <c r="K51" s="33"/>
      <c r="L51" s="33"/>
      <c r="M51" s="33"/>
      <c r="N51" s="33"/>
      <c r="O51" s="33"/>
    </row>
    <row r="52" spans="1:15" x14ac:dyDescent="0.25">
      <c r="A52" s="34" t="s">
        <v>87</v>
      </c>
      <c r="B52" s="13" t="s">
        <v>73</v>
      </c>
      <c r="C52" s="14" t="s">
        <v>42</v>
      </c>
      <c r="D52" s="14" t="s">
        <v>42</v>
      </c>
      <c r="E52" s="14" t="s">
        <v>42</v>
      </c>
      <c r="F52" s="14" t="s">
        <v>42</v>
      </c>
      <c r="G52" s="14" t="s">
        <v>42</v>
      </c>
      <c r="H52" s="14" t="s">
        <v>42</v>
      </c>
      <c r="I52" s="14" t="s">
        <v>42</v>
      </c>
      <c r="J52" s="14" t="s">
        <v>42</v>
      </c>
      <c r="K52" s="14" t="s">
        <v>42</v>
      </c>
      <c r="L52" s="14" t="s">
        <v>42</v>
      </c>
      <c r="M52" s="14" t="s">
        <v>42</v>
      </c>
      <c r="N52" s="14" t="s">
        <v>88</v>
      </c>
      <c r="O52" s="15">
        <f>COUNTIF(C52:N52,"N")</f>
        <v>1</v>
      </c>
    </row>
    <row r="53" spans="1:15" x14ac:dyDescent="0.25">
      <c r="A53" s="34" t="s">
        <v>89</v>
      </c>
      <c r="B53" s="13" t="s">
        <v>30</v>
      </c>
      <c r="C53" s="14" t="s">
        <v>42</v>
      </c>
      <c r="D53" s="14" t="s">
        <v>42</v>
      </c>
      <c r="E53" s="14" t="s">
        <v>42</v>
      </c>
      <c r="F53" s="14" t="s">
        <v>42</v>
      </c>
      <c r="G53" s="14" t="s">
        <v>42</v>
      </c>
      <c r="H53" s="14" t="s">
        <v>42</v>
      </c>
      <c r="I53" s="14" t="s">
        <v>42</v>
      </c>
      <c r="J53" s="14" t="s">
        <v>42</v>
      </c>
      <c r="K53" s="14" t="s">
        <v>42</v>
      </c>
      <c r="L53" s="14" t="s">
        <v>42</v>
      </c>
      <c r="M53" s="14" t="s">
        <v>42</v>
      </c>
      <c r="N53" s="14" t="s">
        <v>42</v>
      </c>
      <c r="O53" s="15">
        <f>COUNTIF(C53:N53,"N")</f>
        <v>0</v>
      </c>
    </row>
    <row r="54" spans="1:15" ht="25.5" x14ac:dyDescent="0.25">
      <c r="A54" s="34" t="s">
        <v>90</v>
      </c>
      <c r="B54" s="26" t="s">
        <v>73</v>
      </c>
      <c r="C54" s="14" t="s">
        <v>42</v>
      </c>
      <c r="D54" s="14" t="s">
        <v>88</v>
      </c>
      <c r="E54" s="14" t="s">
        <v>42</v>
      </c>
      <c r="F54" s="14" t="s">
        <v>88</v>
      </c>
      <c r="G54" s="14" t="s">
        <v>42</v>
      </c>
      <c r="H54" s="14" t="s">
        <v>42</v>
      </c>
      <c r="I54" s="14" t="s">
        <v>42</v>
      </c>
      <c r="J54" s="14" t="s">
        <v>42</v>
      </c>
      <c r="K54" s="14" t="s">
        <v>42</v>
      </c>
      <c r="L54" s="14" t="s">
        <v>42</v>
      </c>
      <c r="M54" s="14" t="s">
        <v>42</v>
      </c>
      <c r="N54" s="14" t="s">
        <v>88</v>
      </c>
      <c r="O54" s="15">
        <f>COUNTIF(C54:N54,"N")</f>
        <v>3</v>
      </c>
    </row>
    <row r="55" spans="1:15" ht="25.5" x14ac:dyDescent="0.25">
      <c r="A55" s="34" t="s">
        <v>91</v>
      </c>
      <c r="B55" s="27"/>
      <c r="C55" s="14" t="s">
        <v>42</v>
      </c>
      <c r="D55" s="14" t="s">
        <v>42</v>
      </c>
      <c r="E55" s="14" t="s">
        <v>42</v>
      </c>
      <c r="F55" s="14" t="s">
        <v>42</v>
      </c>
      <c r="G55" s="14" t="s">
        <v>42</v>
      </c>
      <c r="H55" s="14" t="s">
        <v>42</v>
      </c>
      <c r="I55" s="14" t="s">
        <v>42</v>
      </c>
      <c r="J55" s="14" t="s">
        <v>42</v>
      </c>
      <c r="K55" s="14" t="s">
        <v>42</v>
      </c>
      <c r="L55" s="14" t="s">
        <v>42</v>
      </c>
      <c r="M55" s="14" t="s">
        <v>42</v>
      </c>
      <c r="N55" s="14" t="s">
        <v>42</v>
      </c>
      <c r="O55" s="15">
        <f>COUNTIF(C55:N55,"N")</f>
        <v>0</v>
      </c>
    </row>
    <row r="56" spans="1:15" ht="18.600000000000001" customHeight="1" x14ac:dyDescent="0.25">
      <c r="A56" s="35" t="s">
        <v>92</v>
      </c>
      <c r="B56" s="36"/>
      <c r="C56" s="37"/>
      <c r="D56" s="37"/>
      <c r="E56" s="37"/>
      <c r="F56" s="37"/>
      <c r="G56" s="37"/>
      <c r="H56" s="37"/>
      <c r="I56" s="37"/>
      <c r="J56" s="37"/>
      <c r="K56" s="37"/>
      <c r="L56" s="37"/>
      <c r="M56" s="37"/>
      <c r="N56" s="37"/>
      <c r="O56" s="37"/>
    </row>
    <row r="57" spans="1:15" ht="25.5" x14ac:dyDescent="0.25">
      <c r="A57" s="34" t="s">
        <v>93</v>
      </c>
      <c r="B57" s="18" t="s">
        <v>32</v>
      </c>
      <c r="C57" s="14">
        <v>1</v>
      </c>
      <c r="D57" s="14">
        <v>1</v>
      </c>
      <c r="E57" s="14">
        <v>1</v>
      </c>
      <c r="F57" s="14">
        <v>1</v>
      </c>
      <c r="G57" s="14">
        <v>1</v>
      </c>
      <c r="H57" s="14">
        <v>1</v>
      </c>
      <c r="I57" s="14">
        <v>1</v>
      </c>
      <c r="J57" s="14">
        <v>1</v>
      </c>
      <c r="K57" s="14">
        <v>1</v>
      </c>
      <c r="L57" s="14">
        <v>1</v>
      </c>
      <c r="M57" s="14">
        <v>1</v>
      </c>
      <c r="N57" s="14">
        <v>1</v>
      </c>
      <c r="O57" s="15">
        <f>COUNTIF(C57:N57,2)</f>
        <v>0</v>
      </c>
    </row>
  </sheetData>
  <mergeCells count="7">
    <mergeCell ref="B54:B55"/>
    <mergeCell ref="B1:B2"/>
    <mergeCell ref="O1:O2"/>
    <mergeCell ref="B11:B12"/>
    <mergeCell ref="B13:B21"/>
    <mergeCell ref="B22:B40"/>
    <mergeCell ref="B47:B48"/>
  </mergeCells>
  <conditionalFormatting sqref="C4:N8">
    <cfRule type="expression" dxfId="6" priority="3">
      <formula>AND(CELL("type",C4)="v",C4&lt;5)</formula>
    </cfRule>
  </conditionalFormatting>
  <conditionalFormatting sqref="C11:N50">
    <cfRule type="cellIs" dxfId="5" priority="5" operator="equal">
      <formula>"N"</formula>
    </cfRule>
  </conditionalFormatting>
  <conditionalFormatting sqref="C52:N55">
    <cfRule type="cellIs" dxfId="4" priority="6" operator="equal">
      <formula>"N"</formula>
    </cfRule>
  </conditionalFormatting>
  <conditionalFormatting sqref="C57:N57">
    <cfRule type="cellIs" dxfId="3" priority="1" operator="equal">
      <formula>2</formula>
    </cfRule>
  </conditionalFormatting>
  <conditionalFormatting sqref="O4:O9 O11:O50">
    <cfRule type="cellIs" dxfId="2" priority="7" operator="greaterThan">
      <formula>0</formula>
    </cfRule>
  </conditionalFormatting>
  <conditionalFormatting sqref="O52:O55">
    <cfRule type="cellIs" dxfId="1" priority="2" operator="greaterThan">
      <formula>0</formula>
    </cfRule>
  </conditionalFormatting>
  <conditionalFormatting sqref="O57">
    <cfRule type="cellIs" dxfId="0" priority="4" operator="greaterThan">
      <formula>0</formula>
    </cfRule>
  </conditionalFormatting>
  <printOptions horizontalCentered="1"/>
  <pageMargins left="0.7" right="0.7" top="0.75" bottom="0.75" header="0.3" footer="0.3"/>
  <pageSetup scale="78" orientation="portrait" r:id="rId1"/>
  <headerFooter>
    <oddHeader>&amp;CRFA 2025-212 Scoring Sheets</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2D7FB8C8EFEAA4890E51E5409BB0EBE" ma:contentTypeVersion="38" ma:contentTypeDescription="Create a new document." ma:contentTypeScope="" ma:versionID="59eec3b9fb844ffb54d97dbfd1850fb1">
  <xsd:schema xmlns:xsd="http://www.w3.org/2001/XMLSchema" xmlns:xs="http://www.w3.org/2001/XMLSchema" xmlns:p="http://schemas.microsoft.com/office/2006/metadata/properties" xmlns:ns1="http://schemas.microsoft.com/sharepoint/v3" xmlns:ns2="31c33541-f0e7-4482-9c8a-fb53b33b075f" xmlns:ns3="ee2a4f69-3a29-4b24-b170-d37fab3647f8" targetNamespace="http://schemas.microsoft.com/office/2006/metadata/properties" ma:root="true" ma:fieldsID="90efcbe6bed248ee560f5cae841b3b88" ns1:_="" ns2:_="" ns3:_="">
    <xsd:import namespace="http://schemas.microsoft.com/sharepoint/v3"/>
    <xsd:import namespace="31c33541-f0e7-4482-9c8a-fb53b33b075f"/>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3:SharedWithUsers" minOccurs="0"/>
                <xsd:element ref="ns3:SharedWithDetail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c33541-f0e7-4482-9c8a-fb53b33b07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ee2a4f69-3a29-4b24-b170-d37fab3647f8" xsi:nil="true"/>
    <_ip_UnifiedCompliancePolicyProperties xmlns="http://schemas.microsoft.com/sharepoint/v3" xsi:nil="true"/>
    <lcf76f155ced4ddcb4097134ff3c332f xmlns="31c33541-f0e7-4482-9c8a-fb53b33b075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9B7F1AE-1CE9-460E-9DE0-0C698C0E2A24}"/>
</file>

<file path=customXml/itemProps2.xml><?xml version="1.0" encoding="utf-8"?>
<ds:datastoreItem xmlns:ds="http://schemas.openxmlformats.org/officeDocument/2006/customXml" ds:itemID="{D3170929-70CA-4F37-865F-6071F93A8118}"/>
</file>

<file path=customXml/itemProps3.xml><?xml version="1.0" encoding="utf-8"?>
<ds:datastoreItem xmlns:ds="http://schemas.openxmlformats.org/officeDocument/2006/customXml" ds:itemID="{92D0000C-C0FA-4B50-83B9-CF832CF361B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enter scores</vt:lpstr>
      <vt:lpstr>'enter scores'!Print_Area</vt:lpstr>
      <vt:lpstr>'enter scores'!Print_Titles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Salmonsen</dc:creator>
  <cp:lastModifiedBy>Jean Salmonsen</cp:lastModifiedBy>
  <dcterms:created xsi:type="dcterms:W3CDTF">2026-01-15T14:52:35Z</dcterms:created>
  <dcterms:modified xsi:type="dcterms:W3CDTF">2026-01-15T14:53:02Z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0x010100B2D7FB8C8EFEAA4890E51E5409BB0EBE</vt:lpwstr>
  </property>
</Properties>
</file>