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housing.sharepoint.com/sites/MF/allocations/Jeans SharePoint/all Ranking/2025 Spreadsheets/2025-201 S-M Geo/"/>
    </mc:Choice>
  </mc:AlternateContent>
  <xr:revisionPtr revIDLastSave="4" documentId="8_{0BA4CEBA-7445-4609-8214-315423B23F32}" xr6:coauthVersionLast="47" xr6:coauthVersionMax="47" xr10:uidLastSave="{17FCC03B-C3D0-4F64-9DDC-83A522281980}"/>
  <bookViews>
    <workbookView xWindow="-120" yWindow="-120" windowWidth="29040" windowHeight="15720" xr2:uid="{01C484E6-27D9-49E7-BB3E-E9AD1FF38E65}"/>
  </bookViews>
  <sheets>
    <sheet name="Ranked Waiting List" sheetId="1" r:id="rId1"/>
  </sheets>
  <externalReferences>
    <externalReference r:id="rId2"/>
  </externalReferences>
  <definedNames>
    <definedName name="_xlnm._FilterDatabase" localSheetId="0" hidden="1">'Ranked Waiting List'!$A$5:$AF$74</definedName>
    <definedName name="_xlnm.Print_Area" localSheetId="0">'Ranked Waiting List'!$A$1:$AF$78</definedName>
    <definedName name="_xlnm.Print_Titles" localSheetId="0">'Ranked Waiting List'!$A:$A,'Ranked Waiting List'!$5:$5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6" i="1" l="1"/>
  <c r="D145" i="1"/>
  <c r="D144" i="1"/>
  <c r="D143" i="1"/>
  <c r="L65" i="1" s="1"/>
  <c r="D142" i="1"/>
  <c r="D141" i="1"/>
  <c r="D140" i="1"/>
  <c r="D139" i="1"/>
  <c r="D138" i="1"/>
  <c r="D137" i="1"/>
  <c r="D136" i="1"/>
  <c r="L52" i="1" s="1"/>
  <c r="D135" i="1"/>
  <c r="L67" i="1" s="1"/>
  <c r="D134" i="1"/>
  <c r="D133" i="1"/>
  <c r="L58" i="1" s="1"/>
  <c r="D132" i="1"/>
  <c r="D131" i="1"/>
  <c r="D130" i="1"/>
  <c r="L47" i="1" s="1"/>
  <c r="D129" i="1"/>
  <c r="D128" i="1"/>
  <c r="L71" i="1" s="1"/>
  <c r="D127" i="1"/>
  <c r="D126" i="1"/>
  <c r="D125" i="1"/>
  <c r="L29" i="1" s="1"/>
  <c r="D124" i="1"/>
  <c r="D123" i="1"/>
  <c r="D122" i="1"/>
  <c r="D121" i="1"/>
  <c r="D120" i="1"/>
  <c r="L64" i="1" s="1"/>
  <c r="D119" i="1"/>
  <c r="L8" i="1" s="1"/>
  <c r="D118" i="1"/>
  <c r="D117" i="1"/>
  <c r="D116" i="1"/>
  <c r="D115" i="1"/>
  <c r="L39" i="1" s="1"/>
  <c r="D114" i="1"/>
  <c r="D113" i="1"/>
  <c r="D112" i="1"/>
  <c r="D111" i="1"/>
  <c r="D110" i="1"/>
  <c r="L50" i="1" s="1"/>
  <c r="D109" i="1"/>
  <c r="D108" i="1"/>
  <c r="D107" i="1"/>
  <c r="D106" i="1"/>
  <c r="D105" i="1"/>
  <c r="L16" i="1" s="1"/>
  <c r="D104" i="1"/>
  <c r="D103" i="1"/>
  <c r="D102" i="1"/>
  <c r="D101" i="1"/>
  <c r="D100" i="1"/>
  <c r="D99" i="1"/>
  <c r="D98" i="1"/>
  <c r="D97" i="1"/>
  <c r="D96" i="1"/>
  <c r="D95" i="1"/>
  <c r="L53" i="1" s="1"/>
  <c r="D94" i="1"/>
  <c r="D93" i="1"/>
  <c r="D92" i="1"/>
  <c r="D91" i="1"/>
  <c r="L33" i="1" s="1"/>
  <c r="D90" i="1"/>
  <c r="D89" i="1"/>
  <c r="L63" i="1" s="1"/>
  <c r="D88" i="1"/>
  <c r="L62" i="1" s="1"/>
  <c r="D87" i="1"/>
  <c r="L59" i="1" s="1"/>
  <c r="D86" i="1"/>
  <c r="D85" i="1"/>
  <c r="D84" i="1"/>
  <c r="L41" i="1" s="1"/>
  <c r="D83" i="1"/>
  <c r="D82" i="1"/>
  <c r="L34" i="1" s="1"/>
  <c r="D81" i="1"/>
  <c r="D80" i="1"/>
  <c r="L46" i="1" s="1"/>
  <c r="L73" i="1"/>
  <c r="L72" i="1"/>
  <c r="K69" i="1"/>
  <c r="L68" i="1"/>
  <c r="K64" i="1"/>
  <c r="K63" i="1"/>
  <c r="L61" i="1"/>
  <c r="L60" i="1"/>
  <c r="L56" i="1"/>
  <c r="L54" i="1"/>
  <c r="L48" i="1"/>
  <c r="L45" i="1"/>
  <c r="L42" i="1"/>
  <c r="K42" i="1"/>
  <c r="L37" i="1"/>
  <c r="L36" i="1"/>
  <c r="L27" i="1"/>
  <c r="L26" i="1"/>
  <c r="L25" i="1"/>
  <c r="L24" i="1"/>
  <c r="L21" i="1"/>
  <c r="L20" i="1"/>
  <c r="L18" i="1"/>
  <c r="L14" i="1"/>
  <c r="L13" i="1"/>
  <c r="L12" i="1"/>
  <c r="K12" i="1"/>
  <c r="K10" i="1"/>
  <c r="K9" i="1"/>
  <c r="K8" i="1"/>
  <c r="K7" i="1"/>
  <c r="L6" i="1"/>
  <c r="K6" i="1"/>
  <c r="M3" i="1"/>
  <c r="M2" i="1"/>
  <c r="K72" i="1" s="1"/>
  <c r="K25" i="1" l="1"/>
  <c r="K33" i="1"/>
  <c r="K68" i="1"/>
  <c r="L9" i="1"/>
  <c r="L30" i="1"/>
  <c r="K52" i="1"/>
  <c r="K74" i="1"/>
  <c r="K14" i="1"/>
  <c r="K57" i="1"/>
  <c r="K46" i="1"/>
  <c r="K26" i="1"/>
  <c r="K51" i="1"/>
  <c r="K62" i="1"/>
  <c r="L10" i="1"/>
  <c r="K21" i="1"/>
  <c r="K31" i="1"/>
  <c r="K43" i="1"/>
  <c r="L74" i="1"/>
  <c r="L31" i="1"/>
  <c r="L43" i="1"/>
  <c r="K55" i="1"/>
  <c r="K20" i="1"/>
  <c r="K45" i="1"/>
  <c r="L28" i="1"/>
  <c r="K22" i="1"/>
  <c r="K32" i="1"/>
  <c r="K44" i="1"/>
  <c r="L55" i="1"/>
  <c r="L66" i="1"/>
  <c r="K13" i="1"/>
  <c r="L22" i="1"/>
  <c r="L32" i="1"/>
  <c r="L44" i="1"/>
  <c r="K56" i="1"/>
  <c r="K67" i="1"/>
  <c r="K34" i="1"/>
  <c r="K15" i="1"/>
  <c r="K49" i="1"/>
  <c r="K27" i="1"/>
  <c r="K38" i="1"/>
  <c r="L49" i="1"/>
  <c r="L70" i="1"/>
  <c r="L57" i="1"/>
  <c r="K37" i="1"/>
  <c r="K58" i="1"/>
  <c r="L69" i="1"/>
  <c r="K16" i="1"/>
  <c r="K70" i="1"/>
  <c r="K19" i="1"/>
  <c r="K39" i="1"/>
  <c r="K50" i="1"/>
  <c r="K61" i="1"/>
  <c r="L19" i="1"/>
  <c r="K28" i="1"/>
  <c r="K40" i="1"/>
  <c r="K73" i="1"/>
  <c r="L7" i="1"/>
  <c r="L38" i="1"/>
  <c r="L15" i="1"/>
  <c r="L51" i="1"/>
  <c r="L40" i="1"/>
  <c r="K11" i="1"/>
  <c r="K17" i="1"/>
  <c r="K23" i="1"/>
  <c r="K29" i="1"/>
  <c r="K35" i="1"/>
  <c r="K41" i="1"/>
  <c r="K47" i="1"/>
  <c r="K53" i="1"/>
  <c r="K59" i="1"/>
  <c r="K65" i="1"/>
  <c r="K71" i="1"/>
  <c r="L11" i="1"/>
  <c r="L17" i="1"/>
  <c r="L23" i="1"/>
  <c r="L35" i="1"/>
  <c r="K18" i="1"/>
  <c r="K24" i="1"/>
  <c r="K30" i="1"/>
  <c r="K36" i="1"/>
  <c r="K48" i="1"/>
  <c r="K54" i="1"/>
  <c r="K60" i="1"/>
  <c r="K66" i="1"/>
</calcChain>
</file>

<file path=xl/sharedStrings.xml><?xml version="1.0" encoding="utf-8"?>
<sst xmlns="http://schemas.openxmlformats.org/spreadsheetml/2006/main" count="1625" uniqueCount="341">
  <si>
    <t>HC Total Balance - Medium Counties</t>
  </si>
  <si>
    <t>HC Total Balance - Small Counties</t>
  </si>
  <si>
    <t>All Applications</t>
  </si>
  <si>
    <t>Application Number</t>
  </si>
  <si>
    <t>Name of Development</t>
  </si>
  <si>
    <t>County</t>
  </si>
  <si>
    <t>County Size</t>
  </si>
  <si>
    <t>Name of Authorized Principal Representative</t>
  </si>
  <si>
    <t>Name of Developers</t>
  </si>
  <si>
    <t>Demo</t>
  </si>
  <si>
    <t>Total Units</t>
  </si>
  <si>
    <t>Competitive HC Request Amount</t>
  </si>
  <si>
    <t>Eligible For Funding?</t>
  </si>
  <si>
    <t>Meets the County Size Funding Test?</t>
  </si>
  <si>
    <t>County Award Tally</t>
  </si>
  <si>
    <t>Priority Level</t>
  </si>
  <si>
    <t>PHA Area of Opportunity</t>
  </si>
  <si>
    <t>Qualifies for LGAO Goal?</t>
  </si>
  <si>
    <t>LGAO/ continuous support since 2023?</t>
  </si>
  <si>
    <t>LGAO/ continuous support since 2024?</t>
  </si>
  <si>
    <t>LGAO - lower preference?</t>
  </si>
  <si>
    <t>Qualifies for the SunRail Goal?</t>
  </si>
  <si>
    <t>Level of SunRail Station</t>
  </si>
  <si>
    <t>Qualifies for Permit Ready Goal?</t>
  </si>
  <si>
    <t>Family Dev in Medium County that qualifies for the Geographic Area of Opportunity / SADDA Funding Goal?</t>
  </si>
  <si>
    <t>Total Points</t>
  </si>
  <si>
    <t>Development Category Funding Preference</t>
  </si>
  <si>
    <t xml:space="preserve">Development Category </t>
  </si>
  <si>
    <t>Total Corp Funding Per Set-Aside</t>
  </si>
  <si>
    <t>Leveraging Classification</t>
  </si>
  <si>
    <t>Proximity Funding Preference</t>
  </si>
  <si>
    <t>Permit Ready Tier status</t>
  </si>
  <si>
    <t>Florida Job Creation Preference</t>
  </si>
  <si>
    <t>Lottery Number</t>
  </si>
  <si>
    <t>Fund?</t>
  </si>
  <si>
    <t>2026-196C</t>
  </si>
  <si>
    <t>Longwood Gardens</t>
  </si>
  <si>
    <t>Citrus</t>
  </si>
  <si>
    <t>M</t>
  </si>
  <si>
    <t>Oscar Sol</t>
  </si>
  <si>
    <t>Longwood Gardens Dev, LLC</t>
  </si>
  <si>
    <t>E, Non-ALF</t>
  </si>
  <si>
    <t>Y</t>
  </si>
  <si>
    <t>N</t>
  </si>
  <si>
    <t>N/A</t>
  </si>
  <si>
    <t>NC</t>
  </si>
  <si>
    <t>A</t>
  </si>
  <si>
    <t>2026-178C</t>
  </si>
  <si>
    <t>Spring Meadows</t>
  </si>
  <si>
    <t>Sarasota</t>
  </si>
  <si>
    <t>J. David Page</t>
  </si>
  <si>
    <t>Southport Development, Inc., a WA corporation doing business in FL as Southport Development Services, Inc.</t>
  </si>
  <si>
    <t>F</t>
  </si>
  <si>
    <t>2026-205C</t>
  </si>
  <si>
    <t>Vista at Poinciana</t>
  </si>
  <si>
    <t>Manatee</t>
  </si>
  <si>
    <t>Kenneth Naylor</t>
  </si>
  <si>
    <t>Vista at Poinciana Development, LLC</t>
  </si>
  <si>
    <t>2026-237C</t>
  </si>
  <si>
    <t>FBC Affordable P1C</t>
  </si>
  <si>
    <t>Brevard</t>
  </si>
  <si>
    <t>Daniel Coakley</t>
  </si>
  <si>
    <t>FBC Affordable P1C Developer, LLC</t>
  </si>
  <si>
    <t>2026-203C</t>
  </si>
  <si>
    <t>Sunray Station</t>
  </si>
  <si>
    <t>Volusia</t>
  </si>
  <si>
    <t>Matthew A. Rieger</t>
  </si>
  <si>
    <t>HTG Sunray Developer, LLC</t>
  </si>
  <si>
    <t>2026-229C</t>
  </si>
  <si>
    <t>Ardent Run</t>
  </si>
  <si>
    <t>Escambia</t>
  </si>
  <si>
    <t>Doak D. Brown</t>
  </si>
  <si>
    <t>Brownstone Affordable Housing, Ltd.; Mears Development &amp; Construction, Inc.</t>
  </si>
  <si>
    <t>2026-192C</t>
  </si>
  <si>
    <t>Vista Pointe at St. Joe</t>
  </si>
  <si>
    <t>Gulf</t>
  </si>
  <si>
    <t>S</t>
  </si>
  <si>
    <t>Renee Sandell</t>
  </si>
  <si>
    <t>Paces Preservation Partners, LLC</t>
  </si>
  <si>
    <t>2026-221C</t>
  </si>
  <si>
    <t>Warrington Senior Living</t>
  </si>
  <si>
    <t>Michael Ruane</t>
  </si>
  <si>
    <t>CORE Warrington Senior Developer LLC</t>
  </si>
  <si>
    <t>2026-213C</t>
  </si>
  <si>
    <t>Pecan Creek</t>
  </si>
  <si>
    <t>Jackson</t>
  </si>
  <si>
    <t>Clifton E. Phillips</t>
  </si>
  <si>
    <t>Roundstone Development, LLC</t>
  </si>
  <si>
    <t>2026-209C</t>
  </si>
  <si>
    <t>Solara at Lake City</t>
  </si>
  <si>
    <t>Columbia</t>
  </si>
  <si>
    <t>Janet M Stringfellow</t>
  </si>
  <si>
    <t>L&amp;E Community, LLC; VOAF Ortus Developer, LLC</t>
  </si>
  <si>
    <t>2026-188C</t>
  </si>
  <si>
    <t>The Palms at Spring Hill</t>
  </si>
  <si>
    <t>Hernando</t>
  </si>
  <si>
    <t>2026-223C</t>
  </si>
  <si>
    <t>Bayside Gardens</t>
  </si>
  <si>
    <t>Okaloosa</t>
  </si>
  <si>
    <t>Carol Gardner</t>
  </si>
  <si>
    <t>25 Robinwood Developers, LLC; Bayside Development of Fort Walton, LLC</t>
  </si>
  <si>
    <t>2026-177C</t>
  </si>
  <si>
    <t>Brook Meadows</t>
  </si>
  <si>
    <t>Alachua</t>
  </si>
  <si>
    <t>2026-231C</t>
  </si>
  <si>
    <t>Ekos Melbourne Landings</t>
  </si>
  <si>
    <t>Christopher L. Shear</t>
  </si>
  <si>
    <t>MHP Brevard II Developer, LLC</t>
  </si>
  <si>
    <t>2026-182C</t>
  </si>
  <si>
    <t>Remington Lofts</t>
  </si>
  <si>
    <t>Washington</t>
  </si>
  <si>
    <t>Jeffrey J. Woda</t>
  </si>
  <si>
    <t>The Woda Group, Inc.</t>
  </si>
  <si>
    <t>2026-214C</t>
  </si>
  <si>
    <t>Cypress Point Estates</t>
  </si>
  <si>
    <t>Marion</t>
  </si>
  <si>
    <t>2026-186C</t>
  </si>
  <si>
    <t>Rockledge Apartments</t>
  </si>
  <si>
    <t>C. Hunter Nelson</t>
  </si>
  <si>
    <t>ECG Rockledge Developer, LLC</t>
  </si>
  <si>
    <t>2026-208C</t>
  </si>
  <si>
    <t>Madison Cove</t>
  </si>
  <si>
    <t>Patrick E. Law</t>
  </si>
  <si>
    <t>ARD Madison Cove, LLC; New South Residential, LLC</t>
  </si>
  <si>
    <t>2026-210C</t>
  </si>
  <si>
    <t>Suntree Commons</t>
  </si>
  <si>
    <t>2026-198C</t>
  </si>
  <si>
    <t>Sugg Redevelopment</t>
  </si>
  <si>
    <t>Darren Smith</t>
  </si>
  <si>
    <t>Fortis Sugg Redevelopment Developer, LLC; HACB Developer, LLC</t>
  </si>
  <si>
    <t>2026-197C</t>
  </si>
  <si>
    <t>Bayou Bend Residences</t>
  </si>
  <si>
    <t>Pasco</t>
  </si>
  <si>
    <t>Bayou Bend Residences Development, LLC</t>
  </si>
  <si>
    <t>2026-175C</t>
  </si>
  <si>
    <t>Sebring Apartments</t>
  </si>
  <si>
    <t>Highlands</t>
  </si>
  <si>
    <t>Timothy M. Morgan</t>
  </si>
  <si>
    <t>JIC Florida Development, LLC</t>
  </si>
  <si>
    <t>2026-181C</t>
  </si>
  <si>
    <t>Robin Village</t>
  </si>
  <si>
    <t>Deion R. Lowery</t>
  </si>
  <si>
    <t>DDER Development, LLC</t>
  </si>
  <si>
    <t>2026-230C</t>
  </si>
  <si>
    <t>The Beacon at Bayside</t>
  </si>
  <si>
    <t>2026-191C</t>
  </si>
  <si>
    <t>Murdock Square</t>
  </si>
  <si>
    <t>Charlotte</t>
  </si>
  <si>
    <t>HTG Murdock Developer, LLC</t>
  </si>
  <si>
    <t>2026-179C</t>
  </si>
  <si>
    <t>Pinnacle Station</t>
  </si>
  <si>
    <t>Osceola</t>
  </si>
  <si>
    <t>David O. Deutch</t>
  </si>
  <si>
    <t>Pinnacle Communities II, LLC; DDER Development, LLC</t>
  </si>
  <si>
    <t>2026-199C</t>
  </si>
  <si>
    <t>Magnolia Senior</t>
  </si>
  <si>
    <t>Leon</t>
  </si>
  <si>
    <t>Carmen Chubb</t>
  </si>
  <si>
    <t>New Affordable Housing Partners, LLC; Tallahassee Housing Economic Corporation</t>
  </si>
  <si>
    <t>2026-189C</t>
  </si>
  <si>
    <t>Jupiter Greene</t>
  </si>
  <si>
    <t>2026-228C</t>
  </si>
  <si>
    <t>Ardent Blu Apartments</t>
  </si>
  <si>
    <t>Bay</t>
  </si>
  <si>
    <t>2026-235C</t>
  </si>
  <si>
    <t>Arbours at Poinciana</t>
  </si>
  <si>
    <t>Sam Johnston</t>
  </si>
  <si>
    <t>Arbour Valley Development, LLC</t>
  </si>
  <si>
    <t>2026-217C</t>
  </si>
  <si>
    <t>Pinnacle at Moore's Creek</t>
  </si>
  <si>
    <t>St. Lucie</t>
  </si>
  <si>
    <t>Pinnacle Communities II, LLC</t>
  </si>
  <si>
    <t>2026-201C</t>
  </si>
  <si>
    <t>Renaissance Hall Senior Living</t>
  </si>
  <si>
    <t>Collier</t>
  </si>
  <si>
    <t>Steven C Kirk</t>
  </si>
  <si>
    <t>Rural Neighborhoods, Incorporated</t>
  </si>
  <si>
    <t>2026-227C</t>
  </si>
  <si>
    <t>Talland Park</t>
  </si>
  <si>
    <t>Seminole</t>
  </si>
  <si>
    <t>Jonathan L. Wolf</t>
  </si>
  <si>
    <t>Talland Park Developer, LLC; SHA Development, LLC</t>
  </si>
  <si>
    <t>2026-171C</t>
  </si>
  <si>
    <t>Sunset Ridge</t>
  </si>
  <si>
    <t>CORE Sunset Ridge Developer LLC</t>
  </si>
  <si>
    <t>2026-194C</t>
  </si>
  <si>
    <t>Royal Park Seniors</t>
  </si>
  <si>
    <t>Lindsay Sammons</t>
  </si>
  <si>
    <t>BDG Royal Park Seniors Developer, LLC</t>
  </si>
  <si>
    <t>2026-226C</t>
  </si>
  <si>
    <t>Ardent at West Melbourne</t>
  </si>
  <si>
    <t>2026-190C</t>
  </si>
  <si>
    <t>Zephyrhills</t>
  </si>
  <si>
    <t>Saki S. Middleton</t>
  </si>
  <si>
    <t>John Stanley Florida Inc.</t>
  </si>
  <si>
    <t>A/R</t>
  </si>
  <si>
    <t>2026-216C</t>
  </si>
  <si>
    <t>County Line Lofts</t>
  </si>
  <si>
    <t>J. David Heller</t>
  </si>
  <si>
    <t>County Line Lofts Developer LLC; WCZ Development, LLC</t>
  </si>
  <si>
    <t>2026-172C</t>
  </si>
  <si>
    <t>Parkside Village</t>
  </si>
  <si>
    <t>CORE Parkside Village Developer LLC</t>
  </si>
  <si>
    <t>2026-225C</t>
  </si>
  <si>
    <t>The Courts at Carver Square</t>
  </si>
  <si>
    <t>Flagler</t>
  </si>
  <si>
    <t>Joseph Chambers</t>
  </si>
  <si>
    <t>Flagler Redevelopment Partners, LLC; FCHA Affordable Development, LLC</t>
  </si>
  <si>
    <t>2026-193C</t>
  </si>
  <si>
    <t>Hope @ Debra Heights</t>
  </si>
  <si>
    <t>Timothy B Sittema</t>
  </si>
  <si>
    <t>CSE Communities Florida LLC; Building Hope, Inc.; Bethlehem Companies, LLC</t>
  </si>
  <si>
    <t>2026-211C</t>
  </si>
  <si>
    <t>The Preserve at Moon Lake</t>
  </si>
  <si>
    <t>Preserve at Moon Lake Development, LLC</t>
  </si>
  <si>
    <t>2026-239C</t>
  </si>
  <si>
    <t>Clermont Ridge Senior Villas II</t>
  </si>
  <si>
    <t>Lake</t>
  </si>
  <si>
    <t>Scott Macdonald</t>
  </si>
  <si>
    <t>Blue CR2 Developer, LLC ; PROVIDENT HOUSING SOLUTIONS, INCORPORATED</t>
  </si>
  <si>
    <t>2026-184C</t>
  </si>
  <si>
    <t>Westside Phase II</t>
  </si>
  <si>
    <t>NSBHDC Developer, LLC; Westside Phase II Fortis Developer, LLC</t>
  </si>
  <si>
    <t>2026-187C</t>
  </si>
  <si>
    <t>Cottondale Lofts</t>
  </si>
  <si>
    <t>2026-204C</t>
  </si>
  <si>
    <t>Jacob Heights</t>
  </si>
  <si>
    <t>James R. Hoover</t>
  </si>
  <si>
    <t xml:space="preserve">TVC Development, Inc. </t>
  </si>
  <si>
    <t>2026-212C</t>
  </si>
  <si>
    <t>Ekos at the Springs</t>
  </si>
  <si>
    <t>MHP Seminole I Developer, LLC</t>
  </si>
  <si>
    <t>2026-234C</t>
  </si>
  <si>
    <t>Keystone Place</t>
  </si>
  <si>
    <t>Keystone Place Dev, LLC</t>
  </si>
  <si>
    <t>2026-183C</t>
  </si>
  <si>
    <t>Merrillwood Apartments</t>
  </si>
  <si>
    <t>Alachua Housing Developer, LLC; SHAG Merrillwood Developer, LLC</t>
  </si>
  <si>
    <t>2026-185C</t>
  </si>
  <si>
    <t>Vesta at Osowaw</t>
  </si>
  <si>
    <t>Kory Geans</t>
  </si>
  <si>
    <t>Newstar Development, LLC; Middleburg Communities, LLC</t>
  </si>
  <si>
    <t>2026-173C</t>
  </si>
  <si>
    <t>Pinnacle on Grand</t>
  </si>
  <si>
    <t>2026-215C</t>
  </si>
  <si>
    <t>DeLand Station</t>
  </si>
  <si>
    <t>DeLand Station Developer LLC; WCZ Development, LLC</t>
  </si>
  <si>
    <t>2026-174C</t>
  </si>
  <si>
    <t>Palatka Senior</t>
  </si>
  <si>
    <t>Putnam</t>
  </si>
  <si>
    <t>2026-236C</t>
  </si>
  <si>
    <t>Arbours at Punta Gorda</t>
  </si>
  <si>
    <t>2026-195C</t>
  </si>
  <si>
    <t>Emerald Manor</t>
  </si>
  <si>
    <t>Scott Zimmerman</t>
  </si>
  <si>
    <t>BDG Emerald Manor Developer, LLC</t>
  </si>
  <si>
    <t>2026-219C</t>
  </si>
  <si>
    <t>Ekos at Moon Lake</t>
  </si>
  <si>
    <t>MHP Pasco IV Developer, LLC</t>
  </si>
  <si>
    <t>2026-176C</t>
  </si>
  <si>
    <t>The Fountains at Hidden Lake Phase II</t>
  </si>
  <si>
    <t>HTG Hidden Lake Developer II, LLC</t>
  </si>
  <si>
    <t>2026-218C</t>
  </si>
  <si>
    <t>Kelli Grove</t>
  </si>
  <si>
    <t>Clay</t>
  </si>
  <si>
    <t>2026-206C</t>
  </si>
  <si>
    <t>Madison Oaks East</t>
  </si>
  <si>
    <t>ARD Madison Oaks East, LLC; New South Residential, LLC</t>
  </si>
  <si>
    <t>2026-202C</t>
  </si>
  <si>
    <t>Banyan Crossings</t>
  </si>
  <si>
    <t>BDG Banyan Crossings Developer, LLC</t>
  </si>
  <si>
    <t>2026-241C</t>
  </si>
  <si>
    <t>Vesta at Gemini</t>
  </si>
  <si>
    <t>2026-238C</t>
  </si>
  <si>
    <t>Autumn Palms North Port</t>
  </si>
  <si>
    <t>Michael Allan</t>
  </si>
  <si>
    <t>ReVital Development Group, LLC; DDER Development, LLC</t>
  </si>
  <si>
    <t>2026-207C</t>
  </si>
  <si>
    <t>Madison Oaks West II</t>
  </si>
  <si>
    <t>ARD Madison Oaks West II, LLC; New South Residential, LLC</t>
  </si>
  <si>
    <t>2026-222C</t>
  </si>
  <si>
    <t>Corbridge Park</t>
  </si>
  <si>
    <t>Corbridge Park Developer, LLC</t>
  </si>
  <si>
    <t>B</t>
  </si>
  <si>
    <t>2026-224C</t>
  </si>
  <si>
    <t>Westbury Commons</t>
  </si>
  <si>
    <t>Westbury Commons Property Developer, LLC</t>
  </si>
  <si>
    <t>2026-180C</t>
  </si>
  <si>
    <t>Poinciana Parc Phase II</t>
  </si>
  <si>
    <t>Poinciana Parc 2 Dev, LLC</t>
  </si>
  <si>
    <t>2026-220C</t>
  </si>
  <si>
    <t>Labelle Acres</t>
  </si>
  <si>
    <t>Hendry</t>
  </si>
  <si>
    <t>2026-232C</t>
  </si>
  <si>
    <t xml:space="preserve">The Pointe at Mossy Oak </t>
  </si>
  <si>
    <t>Wakulla</t>
  </si>
  <si>
    <t>Joseph Chapman</t>
  </si>
  <si>
    <t>Royal American Properties, LLC; RACB Developer, LLC</t>
  </si>
  <si>
    <t>2026-233C</t>
  </si>
  <si>
    <t>Grandview Pointe</t>
  </si>
  <si>
    <t>All Counties</t>
  </si>
  <si>
    <t>Baker</t>
  </si>
  <si>
    <t>Bradford</t>
  </si>
  <si>
    <t>Broward</t>
  </si>
  <si>
    <t>Calhoun</t>
  </si>
  <si>
    <t>DeSoto</t>
  </si>
  <si>
    <t>Dixie</t>
  </si>
  <si>
    <t>Duval</t>
  </si>
  <si>
    <t>Franklin</t>
  </si>
  <si>
    <t>Gadsden</t>
  </si>
  <si>
    <t>Gilchrist</t>
  </si>
  <si>
    <t>Glades</t>
  </si>
  <si>
    <t>Hamilton</t>
  </si>
  <si>
    <t>Hardee</t>
  </si>
  <si>
    <t>Hillsborough</t>
  </si>
  <si>
    <t>Holmes</t>
  </si>
  <si>
    <t>Indian River</t>
  </si>
  <si>
    <t>Jefferson</t>
  </si>
  <si>
    <t>Lafayette</t>
  </si>
  <si>
    <t>Lee</t>
  </si>
  <si>
    <t>Levy</t>
  </si>
  <si>
    <t>Liberty</t>
  </si>
  <si>
    <t>Madison</t>
  </si>
  <si>
    <t>Martin</t>
  </si>
  <si>
    <t>Miami-Dade</t>
  </si>
  <si>
    <t>Monroe</t>
  </si>
  <si>
    <t>Nassau</t>
  </si>
  <si>
    <t>Okeechobee</t>
  </si>
  <si>
    <t>Orange</t>
  </si>
  <si>
    <t>Palm Beach</t>
  </si>
  <si>
    <t>Pinellas</t>
  </si>
  <si>
    <t>Polk</t>
  </si>
  <si>
    <t>Santa Rosa</t>
  </si>
  <si>
    <t>St. Johns</t>
  </si>
  <si>
    <t>Sumter</t>
  </si>
  <si>
    <t>Suwannee</t>
  </si>
  <si>
    <t>Taylor</t>
  </si>
  <si>
    <t>Union</t>
  </si>
  <si>
    <t>Walton</t>
  </si>
  <si>
    <t xml:space="preserve">On January 30, 2026, the Board of Directors of Florida Housing Finance Corporation approved the Review Committee’s motion and staff recommendation to create a Ranked Waiting List with the above Applications and their respective scoring results above.       </t>
  </si>
  <si>
    <t xml:space="preserve">Any Applicant may file a notice of protest and a formal written protest in accordance with Section 120.57(3), Fla. Stat., Rule Chapter 28-110, F.A.C., and Rule 67-60.009, F.A.C. Failure to file a protest within the time prescribed in Section 120.57(3), Fla. Stat., shall constitute a waiver of proceedings under Chapter 120, Fla. Stat.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</si>
</sst>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6" formatCode="&quot;$&quot;#,##0_);[Red]\(&quot;$&quot;#,##0\)"/>
    <numFmt numFmtId="8" formatCode="&quot;$&quot;#,##0.00_);[Red]\(&quot;$&quot;#,##0.00\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</numFmts>
  <fonts count="11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  <font>
      <sz val="9"/>
      <color theme="1"/>
      <name val="Calibri"/>
      <family val="2"/>
    </font>
    <font>
      <sz val="9"/>
      <color rgb="FF0000FF"/>
      <name val="Calibri"/>
      <family val="2"/>
      <scheme val="minor"/>
    </font>
    <font>
      <sz val="9"/>
      <color indexed="8"/>
      <name val="Calibri"/>
      <family val="2"/>
      <scheme val="minor"/>
    </font>
    <font>
      <u/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2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73">
    <xf numFmtId="0" fontId="0" fillId="0" borderId="0" xfId="0"/>
    <xf numFmtId="0" fontId="3" fillId="0" borderId="0" xfId="0" applyFont="1" applyAlignment="1">
      <alignment horizontal="center" vertical="center"/>
    </xf>
    <xf numFmtId="44" fontId="3" fillId="0" borderId="0" xfId="2" applyFont="1" applyBorder="1" applyAlignment="1">
      <alignment vertical="center"/>
    </xf>
    <xf numFmtId="43" fontId="3" fillId="0" borderId="0" xfId="1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44" fontId="3" fillId="0" borderId="0" xfId="2" applyFont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164" fontId="6" fillId="0" borderId="0" xfId="1" applyNumberFormat="1" applyFont="1" applyBorder="1" applyAlignment="1">
      <alignment horizontal="left" vertical="center"/>
    </xf>
    <xf numFmtId="164" fontId="5" fillId="0" borderId="0" xfId="1" applyNumberFormat="1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horizontal="left" vertical="center"/>
    </xf>
    <xf numFmtId="164" fontId="6" fillId="0" borderId="0" xfId="1" applyNumberFormat="1" applyFont="1" applyFill="1" applyBorder="1" applyAlignment="1">
      <alignment horizontal="left" vertical="center"/>
    </xf>
    <xf numFmtId="44" fontId="3" fillId="0" borderId="0" xfId="0" applyNumberFormat="1" applyFont="1" applyAlignment="1">
      <alignment vertical="center"/>
    </xf>
    <xf numFmtId="0" fontId="3" fillId="0" borderId="0" xfId="0" applyFont="1" applyAlignment="1">
      <alignment horizontal="left" vertical="center"/>
    </xf>
    <xf numFmtId="43" fontId="3" fillId="0" borderId="0" xfId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4" xfId="0" applyFont="1" applyBorder="1" applyAlignment="1" applyProtection="1">
      <alignment horizontal="center" vertical="center" wrapText="1"/>
      <protection locked="0"/>
    </xf>
    <xf numFmtId="43" fontId="5" fillId="0" borderId="4" xfId="1" applyFont="1" applyFill="1" applyBorder="1" applyAlignment="1" applyProtection="1">
      <alignment horizontal="center" vertical="center" wrapText="1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 wrapText="1"/>
    </xf>
    <xf numFmtId="0" fontId="7" fillId="2" borderId="4" xfId="0" applyFont="1" applyFill="1" applyBorder="1" applyAlignment="1">
      <alignment horizontal="center" vertical="center" wrapText="1"/>
    </xf>
    <xf numFmtId="6" fontId="7" fillId="2" borderId="4" xfId="0" applyNumberFormat="1" applyFont="1" applyFill="1" applyBorder="1" applyAlignment="1">
      <alignment horizontal="left" vertical="center" wrapText="1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8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4" xfId="3" applyFont="1" applyFill="1" applyBorder="1" applyAlignment="1">
      <alignment horizontal="center" vertical="center" wrapText="1"/>
    </xf>
    <xf numFmtId="8" fontId="7" fillId="2" borderId="4" xfId="0" applyNumberFormat="1" applyFont="1" applyFill="1" applyBorder="1" applyAlignment="1">
      <alignment horizontal="left" vertical="center" wrapText="1"/>
    </xf>
    <xf numFmtId="0" fontId="4" fillId="2" borderId="4" xfId="0" applyFont="1" applyFill="1" applyBorder="1" applyAlignment="1">
      <alignment horizontal="center" vertical="center"/>
    </xf>
    <xf numFmtId="0" fontId="7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6" fontId="7" fillId="0" borderId="4" xfId="0" applyNumberFormat="1" applyFont="1" applyBorder="1" applyAlignment="1">
      <alignment horizontal="left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8" fillId="0" borderId="4" xfId="0" applyFont="1" applyBorder="1" applyAlignment="1" applyProtection="1">
      <alignment horizontal="center" vertical="center" wrapText="1"/>
      <protection locked="0"/>
    </xf>
    <xf numFmtId="0" fontId="3" fillId="0" borderId="4" xfId="0" applyFont="1" applyBorder="1" applyAlignment="1">
      <alignment horizontal="center" vertical="center" wrapText="1"/>
    </xf>
    <xf numFmtId="0" fontId="9" fillId="0" borderId="4" xfId="0" applyFont="1" applyBorder="1" applyAlignment="1" applyProtection="1">
      <alignment horizontal="center" vertical="center" wrapText="1"/>
      <protection locked="0"/>
    </xf>
    <xf numFmtId="0" fontId="3" fillId="0" borderId="4" xfId="3" applyFont="1" applyBorder="1" applyAlignment="1">
      <alignment horizontal="center" vertical="center" wrapText="1"/>
    </xf>
    <xf numFmtId="8" fontId="7" fillId="0" borderId="4" xfId="0" applyNumberFormat="1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0" xfId="4" applyFont="1" applyAlignment="1">
      <alignment horizontal="left" vertical="center"/>
    </xf>
    <xf numFmtId="0" fontId="3" fillId="0" borderId="0" xfId="4" applyFont="1" applyAlignment="1">
      <alignment horizontal="left" vertical="center" wrapText="1"/>
    </xf>
    <xf numFmtId="0" fontId="3" fillId="0" borderId="0" xfId="5" applyFont="1" applyAlignment="1">
      <alignment horizontal="center" vertical="center"/>
    </xf>
    <xf numFmtId="0" fontId="3" fillId="0" borderId="0" xfId="4" applyFont="1" applyAlignment="1">
      <alignment horizontal="center" vertical="center" wrapText="1"/>
    </xf>
    <xf numFmtId="0" fontId="3" fillId="0" borderId="0" xfId="4" applyFont="1" applyAlignment="1">
      <alignment horizontal="center" vertical="center"/>
    </xf>
    <xf numFmtId="164" fontId="3" fillId="0" borderId="0" xfId="6" applyNumberFormat="1" applyFont="1" applyFill="1" applyBorder="1" applyAlignment="1">
      <alignment horizontal="left" vertical="center"/>
    </xf>
    <xf numFmtId="0" fontId="3" fillId="0" borderId="0" xfId="0" applyFont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center" vertical="center" wrapText="1"/>
    </xf>
    <xf numFmtId="0" fontId="9" fillId="0" borderId="0" xfId="0" applyFont="1" applyAlignment="1" applyProtection="1">
      <alignment horizontal="center" vertical="center" wrapText="1"/>
      <protection locked="0"/>
    </xf>
    <xf numFmtId="4" fontId="8" fillId="0" borderId="0" xfId="0" applyNumberFormat="1" applyFont="1" applyAlignment="1">
      <alignment horizontal="center" vertical="center"/>
    </xf>
    <xf numFmtId="43" fontId="3" fillId="0" borderId="0" xfId="6" applyFont="1" applyFill="1" applyBorder="1" applyAlignment="1">
      <alignment horizontal="center" vertical="center"/>
    </xf>
    <xf numFmtId="0" fontId="4" fillId="0" borderId="0" xfId="0" applyFont="1" applyAlignment="1">
      <alignment vertical="center" wrapText="1"/>
    </xf>
    <xf numFmtId="0" fontId="10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4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6" fontId="3" fillId="0" borderId="0" xfId="0" applyNumberFormat="1" applyFont="1" applyAlignment="1">
      <alignment horizontal="left" vertical="center"/>
    </xf>
    <xf numFmtId="0" fontId="8" fillId="0" borderId="0" xfId="0" applyFont="1" applyAlignment="1" applyProtection="1">
      <alignment horizontal="center" vertical="center" wrapText="1"/>
      <protection locked="0"/>
    </xf>
    <xf numFmtId="0" fontId="3" fillId="0" borderId="0" xfId="3" applyFont="1" applyAlignment="1">
      <alignment horizontal="center" vertical="center" wrapText="1"/>
    </xf>
    <xf numFmtId="8" fontId="3" fillId="0" borderId="0" xfId="0" applyNumberFormat="1" applyFont="1" applyAlignment="1">
      <alignment horizontal="left" vertical="center"/>
    </xf>
    <xf numFmtId="8" fontId="3" fillId="0" borderId="0" xfId="0" applyNumberFormat="1" applyFont="1" applyAlignment="1">
      <alignment horizontal="center" vertical="center"/>
    </xf>
    <xf numFmtId="43" fontId="4" fillId="0" borderId="0" xfId="1" applyFont="1" applyAlignment="1">
      <alignment vertic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164" fontId="5" fillId="0" borderId="4" xfId="1" applyNumberFormat="1" applyFont="1" applyBorder="1" applyAlignment="1">
      <alignment horizontal="center" vertical="center"/>
    </xf>
  </cellXfs>
  <cellStyles count="7">
    <cellStyle name="Comma" xfId="1" builtinId="3"/>
    <cellStyle name="Comma 3" xfId="6" xr:uid="{B019480C-587D-4549-8D54-5FABA5DEDD0E}"/>
    <cellStyle name="Currency" xfId="2" builtinId="4"/>
    <cellStyle name="Normal" xfId="0" builtinId="0"/>
    <cellStyle name="Normal 3" xfId="3" xr:uid="{B73ED684-3F56-4D2F-BA7D-AA1B7A97544F}"/>
    <cellStyle name="Normal 4" xfId="5" xr:uid="{94B86AA1-84EE-4B69-86DB-4196E9A0EC76}"/>
    <cellStyle name="Normal 5" xfId="4" xr:uid="{1F3BEF75-A1F2-4D1D-9D3A-0038DD9293A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https://floridahousing.sharepoint.com/sites/MF/allocations/Jeans%20SharePoint/all%20Ranking/2025%20Spreadsheets/2025-201%20S-M%20Geo/2025-201%20M-S%20Geo%20Ranking%20for%20RCM%20-%20for%20Board.xlsx" TargetMode="External"/><Relationship Id="rId1" Type="http://schemas.openxmlformats.org/officeDocument/2006/relationships/externalLinkPath" Target="2025-201%20M-S%20Geo%20Ranking%20for%20RCM%20-%20for%20Board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enter scores"/>
      <sheetName val="All Applications"/>
      <sheetName val="LGAO"/>
      <sheetName val="SunRail"/>
      <sheetName val="Remaining Selection Process"/>
      <sheetName val="Recommendations"/>
      <sheetName val="Ranked Waiting List"/>
      <sheetName val="Counties"/>
      <sheetName val="manual tracking of funding"/>
    </sheetNames>
    <sheetDataSet>
      <sheetData sheetId="0"/>
      <sheetData sheetId="1"/>
      <sheetData sheetId="2" refreshError="1"/>
      <sheetData sheetId="3" refreshError="1"/>
      <sheetData sheetId="4" refreshError="1"/>
      <sheetData sheetId="5">
        <row r="5">
          <cell r="D5">
            <v>1072814</v>
          </cell>
          <cell r="M5">
            <v>0</v>
          </cell>
        </row>
      </sheetData>
      <sheetData sheetId="6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A6479-9FD6-43BB-A50D-DA529F634DDF}">
  <sheetPr filterMode="1">
    <pageSetUpPr fitToPage="1"/>
  </sheetPr>
  <dimension ref="A1:AL240"/>
  <sheetViews>
    <sheetView showGridLines="0" tabSelected="1" zoomScale="110" zoomScaleNormal="110" workbookViewId="0">
      <pane xSplit="2" ySplit="5" topLeftCell="C23" activePane="bottomRight" state="frozen"/>
      <selection pane="topRight" activeCell="C1" sqref="C1"/>
      <selection pane="bottomLeft" activeCell="A7" sqref="A7"/>
      <selection pane="bottomRight" activeCell="A78" sqref="A78:XFD78"/>
    </sheetView>
  </sheetViews>
  <sheetFormatPr defaultColWidth="9.140625" defaultRowHeight="12" x14ac:dyDescent="0.2"/>
  <cols>
    <col min="1" max="1" width="10" style="4" bestFit="1" customWidth="1"/>
    <col min="2" max="2" width="18.85546875" style="7" customWidth="1"/>
    <col min="3" max="3" width="9.140625" style="4" customWidth="1"/>
    <col min="4" max="4" width="6" style="1" customWidth="1"/>
    <col min="5" max="5" width="15.140625" style="4" customWidth="1"/>
    <col min="6" max="6" width="20.42578125" style="4" customWidth="1"/>
    <col min="7" max="7" width="5.85546875" style="1" bestFit="1" customWidth="1"/>
    <col min="8" max="8" width="5.42578125" style="1" customWidth="1"/>
    <col min="9" max="9" width="9.140625" style="17" customWidth="1"/>
    <col min="10" max="10" width="8.140625" style="4" customWidth="1"/>
    <col min="11" max="11" width="9.140625" style="4" customWidth="1"/>
    <col min="12" max="12" width="6.5703125" style="4" customWidth="1"/>
    <col min="13" max="13" width="6.140625" style="4" customWidth="1"/>
    <col min="14" max="14" width="9.42578125" style="4" customWidth="1"/>
    <col min="15" max="15" width="7.42578125" style="4" customWidth="1"/>
    <col min="16" max="17" width="9.85546875" style="4" hidden="1" customWidth="1"/>
    <col min="18" max="18" width="9.140625" style="4" hidden="1" customWidth="1"/>
    <col min="19" max="20" width="7.42578125" style="5" hidden="1" customWidth="1"/>
    <col min="21" max="21" width="9.7109375" style="4" customWidth="1"/>
    <col min="22" max="22" width="16" style="4" customWidth="1"/>
    <col min="23" max="23" width="5.42578125" style="4" customWidth="1"/>
    <col min="24" max="24" width="10" style="4" customWidth="1"/>
    <col min="25" max="25" width="10.140625" style="5" hidden="1" customWidth="1"/>
    <col min="26" max="26" width="11.7109375" style="5" hidden="1" customWidth="1"/>
    <col min="27" max="27" width="9.85546875" style="1" bestFit="1" customWidth="1"/>
    <col min="28" max="28" width="8.5703125" style="4" customWidth="1"/>
    <col min="29" max="29" width="7.140625" style="4" customWidth="1"/>
    <col min="30" max="30" width="8.42578125" style="4" bestFit="1" customWidth="1"/>
    <col min="31" max="31" width="7.5703125" style="4" customWidth="1"/>
    <col min="32" max="32" width="5" style="1" bestFit="1" customWidth="1"/>
    <col min="33" max="16384" width="9.140625" style="4"/>
  </cols>
  <sheetData>
    <row r="1" spans="1:38" x14ac:dyDescent="0.2">
      <c r="A1" s="68"/>
      <c r="B1" s="68"/>
      <c r="C1" s="68"/>
      <c r="D1" s="68"/>
      <c r="E1" s="2"/>
      <c r="F1" s="1"/>
      <c r="I1" s="3"/>
      <c r="AA1" s="6"/>
    </row>
    <row r="2" spans="1:38" x14ac:dyDescent="0.2">
      <c r="G2" s="4"/>
      <c r="H2" s="4"/>
      <c r="I2" s="69" t="s">
        <v>0</v>
      </c>
      <c r="J2" s="70"/>
      <c r="K2" s="70"/>
      <c r="L2" s="71"/>
      <c r="M2" s="72">
        <f>[1]Recommendations!D5</f>
        <v>1072814</v>
      </c>
      <c r="N2" s="72"/>
      <c r="P2" s="8"/>
      <c r="Q2" s="8"/>
      <c r="R2" s="8"/>
      <c r="S2" s="9"/>
      <c r="T2" s="9"/>
      <c r="V2" s="10"/>
      <c r="W2" s="11"/>
      <c r="X2" s="12"/>
      <c r="Y2" s="13"/>
      <c r="Z2" s="14"/>
      <c r="AB2" s="11"/>
      <c r="AC2" s="11"/>
      <c r="AD2" s="15"/>
      <c r="AE2" s="16"/>
      <c r="AG2" s="16"/>
      <c r="AH2" s="1"/>
    </row>
    <row r="3" spans="1:38" x14ac:dyDescent="0.2">
      <c r="G3" s="4"/>
      <c r="H3" s="4"/>
      <c r="I3" s="69" t="s">
        <v>1</v>
      </c>
      <c r="J3" s="70"/>
      <c r="K3" s="70"/>
      <c r="L3" s="71"/>
      <c r="M3" s="72">
        <f>[1]Recommendations!M5</f>
        <v>0</v>
      </c>
      <c r="N3" s="72"/>
      <c r="P3" s="8"/>
      <c r="Q3" s="8"/>
      <c r="R3" s="8"/>
      <c r="S3" s="9"/>
      <c r="T3" s="9"/>
      <c r="V3" s="10"/>
      <c r="W3" s="11"/>
      <c r="X3" s="12"/>
      <c r="Y3" s="13"/>
      <c r="Z3" s="14"/>
      <c r="AB3" s="11"/>
      <c r="AC3" s="11"/>
      <c r="AD3" s="15"/>
      <c r="AE3" s="16"/>
      <c r="AG3" s="16"/>
      <c r="AH3" s="1"/>
    </row>
    <row r="4" spans="1:38" ht="12.6" customHeight="1" x14ac:dyDescent="0.2">
      <c r="A4" s="11" t="s">
        <v>2</v>
      </c>
      <c r="Z4" s="18"/>
    </row>
    <row r="5" spans="1:38" s="22" customFormat="1" ht="79.5" customHeight="1" x14ac:dyDescent="0.2">
      <c r="A5" s="19" t="s">
        <v>3</v>
      </c>
      <c r="B5" s="19" t="s">
        <v>4</v>
      </c>
      <c r="C5" s="19" t="s">
        <v>5</v>
      </c>
      <c r="D5" s="19" t="s">
        <v>6</v>
      </c>
      <c r="E5" s="19" t="s">
        <v>7</v>
      </c>
      <c r="F5" s="19" t="s">
        <v>8</v>
      </c>
      <c r="G5" s="19" t="s">
        <v>9</v>
      </c>
      <c r="H5" s="19" t="s">
        <v>10</v>
      </c>
      <c r="I5" s="20" t="s">
        <v>11</v>
      </c>
      <c r="J5" s="19" t="s">
        <v>12</v>
      </c>
      <c r="K5" s="19" t="s">
        <v>13</v>
      </c>
      <c r="L5" s="19" t="s">
        <v>14</v>
      </c>
      <c r="M5" s="21" t="s">
        <v>15</v>
      </c>
      <c r="N5" s="21" t="s">
        <v>16</v>
      </c>
      <c r="O5" s="21" t="s">
        <v>17</v>
      </c>
      <c r="P5" s="21" t="s">
        <v>18</v>
      </c>
      <c r="Q5" s="21" t="s">
        <v>19</v>
      </c>
      <c r="R5" s="21" t="s">
        <v>20</v>
      </c>
      <c r="S5" s="21" t="s">
        <v>21</v>
      </c>
      <c r="T5" s="21" t="s">
        <v>22</v>
      </c>
      <c r="U5" s="21" t="s">
        <v>23</v>
      </c>
      <c r="V5" s="21" t="s">
        <v>24</v>
      </c>
      <c r="W5" s="21" t="s">
        <v>25</v>
      </c>
      <c r="X5" s="19" t="s">
        <v>26</v>
      </c>
      <c r="Y5" s="19" t="s">
        <v>27</v>
      </c>
      <c r="Z5" s="19" t="s">
        <v>28</v>
      </c>
      <c r="AA5" s="19" t="s">
        <v>29</v>
      </c>
      <c r="AB5" s="21" t="s">
        <v>30</v>
      </c>
      <c r="AC5" s="21" t="s">
        <v>31</v>
      </c>
      <c r="AD5" s="19" t="s">
        <v>32</v>
      </c>
      <c r="AE5" s="19" t="s">
        <v>33</v>
      </c>
      <c r="AF5" s="19" t="s">
        <v>34</v>
      </c>
    </row>
    <row r="6" spans="1:38" s="1" customFormat="1" ht="24" hidden="1" x14ac:dyDescent="0.2">
      <c r="A6" s="23" t="s">
        <v>35</v>
      </c>
      <c r="B6" s="23" t="s">
        <v>36</v>
      </c>
      <c r="C6" s="23" t="s">
        <v>37</v>
      </c>
      <c r="D6" s="24" t="s">
        <v>38</v>
      </c>
      <c r="E6" s="23" t="s">
        <v>39</v>
      </c>
      <c r="F6" s="23" t="s">
        <v>40</v>
      </c>
      <c r="G6" s="24" t="s">
        <v>41</v>
      </c>
      <c r="H6" s="24">
        <v>96</v>
      </c>
      <c r="I6" s="25">
        <v>2800000</v>
      </c>
      <c r="J6" s="26" t="s">
        <v>42</v>
      </c>
      <c r="K6" s="27" t="str">
        <f t="shared" ref="K6:K69" si="0">IF(AF6="Y","Y",IF(AND(D6="M",I6&lt;=$M$2),"Y",IF(AND(D6="S",I6&lt;=$M$3),"Y","N")))</f>
        <v>Y</v>
      </c>
      <c r="L6" s="27">
        <f t="shared" ref="L6:L69" si="1">VLOOKUP($C6,$C$80:$D$147,2)</f>
        <v>1</v>
      </c>
      <c r="M6" s="26">
        <v>1</v>
      </c>
      <c r="N6" s="26" t="s">
        <v>43</v>
      </c>
      <c r="O6" s="28" t="s">
        <v>42</v>
      </c>
      <c r="P6" s="28" t="s">
        <v>42</v>
      </c>
      <c r="Q6" s="28" t="s">
        <v>42</v>
      </c>
      <c r="R6" s="28" t="s">
        <v>43</v>
      </c>
      <c r="S6" s="28" t="s">
        <v>43</v>
      </c>
      <c r="T6" s="28" t="s">
        <v>44</v>
      </c>
      <c r="U6" s="28" t="s">
        <v>42</v>
      </c>
      <c r="V6" s="26" t="s">
        <v>43</v>
      </c>
      <c r="W6" s="29">
        <v>10</v>
      </c>
      <c r="X6" s="30" t="s">
        <v>42</v>
      </c>
      <c r="Y6" s="24" t="s">
        <v>45</v>
      </c>
      <c r="Z6" s="31">
        <v>247916.67</v>
      </c>
      <c r="AA6" s="24" t="s">
        <v>46</v>
      </c>
      <c r="AB6" s="29" t="s">
        <v>42</v>
      </c>
      <c r="AC6" s="29">
        <v>1</v>
      </c>
      <c r="AD6" s="26" t="s">
        <v>42</v>
      </c>
      <c r="AE6" s="24">
        <v>70</v>
      </c>
      <c r="AF6" s="32" t="s">
        <v>42</v>
      </c>
      <c r="AG6" s="5"/>
      <c r="AH6" s="5"/>
      <c r="AI6" s="5"/>
      <c r="AJ6" s="5"/>
    </row>
    <row r="7" spans="1:38" s="1" customFormat="1" ht="60" hidden="1" x14ac:dyDescent="0.2">
      <c r="A7" s="23" t="s">
        <v>47</v>
      </c>
      <c r="B7" s="23" t="s">
        <v>48</v>
      </c>
      <c r="C7" s="23" t="s">
        <v>49</v>
      </c>
      <c r="D7" s="24" t="s">
        <v>38</v>
      </c>
      <c r="E7" s="23" t="s">
        <v>50</v>
      </c>
      <c r="F7" s="23" t="s">
        <v>51</v>
      </c>
      <c r="G7" s="24" t="s">
        <v>52</v>
      </c>
      <c r="H7" s="24">
        <v>120</v>
      </c>
      <c r="I7" s="25">
        <v>2800000</v>
      </c>
      <c r="J7" s="26" t="s">
        <v>42</v>
      </c>
      <c r="K7" s="27" t="str">
        <f t="shared" si="0"/>
        <v>Y</v>
      </c>
      <c r="L7" s="27">
        <f t="shared" si="1"/>
        <v>1</v>
      </c>
      <c r="M7" s="26">
        <v>1</v>
      </c>
      <c r="N7" s="26" t="s">
        <v>43</v>
      </c>
      <c r="O7" s="28" t="s">
        <v>43</v>
      </c>
      <c r="P7" s="28" t="s">
        <v>43</v>
      </c>
      <c r="Q7" s="28" t="s">
        <v>43</v>
      </c>
      <c r="R7" s="28" t="s">
        <v>43</v>
      </c>
      <c r="S7" s="28" t="s">
        <v>43</v>
      </c>
      <c r="T7" s="28" t="s">
        <v>44</v>
      </c>
      <c r="U7" s="28" t="s">
        <v>43</v>
      </c>
      <c r="V7" s="26" t="s">
        <v>42</v>
      </c>
      <c r="W7" s="29">
        <v>10</v>
      </c>
      <c r="X7" s="30" t="s">
        <v>42</v>
      </c>
      <c r="Y7" s="24" t="s">
        <v>45</v>
      </c>
      <c r="Z7" s="31">
        <v>198333.33</v>
      </c>
      <c r="AA7" s="24" t="s">
        <v>46</v>
      </c>
      <c r="AB7" s="29" t="s">
        <v>42</v>
      </c>
      <c r="AC7" s="29">
        <v>2</v>
      </c>
      <c r="AD7" s="26" t="s">
        <v>42</v>
      </c>
      <c r="AE7" s="24">
        <v>1</v>
      </c>
      <c r="AF7" s="32" t="s">
        <v>42</v>
      </c>
      <c r="AG7" s="5"/>
      <c r="AH7" s="5"/>
      <c r="AI7" s="5"/>
      <c r="AJ7" s="5"/>
    </row>
    <row r="8" spans="1:38" s="1" customFormat="1" ht="24" hidden="1" x14ac:dyDescent="0.2">
      <c r="A8" s="23" t="s">
        <v>53</v>
      </c>
      <c r="B8" s="23" t="s">
        <v>54</v>
      </c>
      <c r="C8" s="23" t="s">
        <v>55</v>
      </c>
      <c r="D8" s="24" t="s">
        <v>38</v>
      </c>
      <c r="E8" s="23" t="s">
        <v>56</v>
      </c>
      <c r="F8" s="23" t="s">
        <v>57</v>
      </c>
      <c r="G8" s="24" t="s">
        <v>52</v>
      </c>
      <c r="H8" s="24">
        <v>108</v>
      </c>
      <c r="I8" s="25">
        <v>2790000</v>
      </c>
      <c r="J8" s="26" t="s">
        <v>42</v>
      </c>
      <c r="K8" s="27" t="str">
        <f t="shared" si="0"/>
        <v>Y</v>
      </c>
      <c r="L8" s="27">
        <f t="shared" si="1"/>
        <v>1</v>
      </c>
      <c r="M8" s="26">
        <v>1</v>
      </c>
      <c r="N8" s="26" t="s">
        <v>43</v>
      </c>
      <c r="O8" s="28" t="s">
        <v>43</v>
      </c>
      <c r="P8" s="28" t="s">
        <v>43</v>
      </c>
      <c r="Q8" s="28" t="s">
        <v>43</v>
      </c>
      <c r="R8" s="28" t="s">
        <v>43</v>
      </c>
      <c r="S8" s="28" t="s">
        <v>43</v>
      </c>
      <c r="T8" s="28" t="s">
        <v>44</v>
      </c>
      <c r="U8" s="28" t="s">
        <v>43</v>
      </c>
      <c r="V8" s="26" t="s">
        <v>42</v>
      </c>
      <c r="W8" s="29">
        <v>10</v>
      </c>
      <c r="X8" s="30" t="s">
        <v>42</v>
      </c>
      <c r="Y8" s="24" t="s">
        <v>45</v>
      </c>
      <c r="Z8" s="31">
        <v>219583.33</v>
      </c>
      <c r="AA8" s="24" t="s">
        <v>46</v>
      </c>
      <c r="AB8" s="29" t="s">
        <v>42</v>
      </c>
      <c r="AC8" s="29">
        <v>2</v>
      </c>
      <c r="AD8" s="26" t="s">
        <v>42</v>
      </c>
      <c r="AE8" s="24">
        <v>2</v>
      </c>
      <c r="AF8" s="32" t="s">
        <v>42</v>
      </c>
      <c r="AG8" s="5"/>
      <c r="AH8" s="5"/>
      <c r="AI8" s="5"/>
      <c r="AJ8" s="5"/>
      <c r="AK8" s="5"/>
      <c r="AL8" s="5"/>
    </row>
    <row r="9" spans="1:38" s="1" customFormat="1" ht="24" hidden="1" x14ac:dyDescent="0.2">
      <c r="A9" s="23" t="s">
        <v>58</v>
      </c>
      <c r="B9" s="23" t="s">
        <v>59</v>
      </c>
      <c r="C9" s="23" t="s">
        <v>60</v>
      </c>
      <c r="D9" s="24" t="s">
        <v>38</v>
      </c>
      <c r="E9" s="23" t="s">
        <v>61</v>
      </c>
      <c r="F9" s="23" t="s">
        <v>62</v>
      </c>
      <c r="G9" s="24" t="s">
        <v>41</v>
      </c>
      <c r="H9" s="24">
        <v>100</v>
      </c>
      <c r="I9" s="25">
        <v>2800000</v>
      </c>
      <c r="J9" s="26" t="s">
        <v>42</v>
      </c>
      <c r="K9" s="27" t="str">
        <f t="shared" si="0"/>
        <v>Y</v>
      </c>
      <c r="L9" s="27">
        <f t="shared" si="1"/>
        <v>1</v>
      </c>
      <c r="M9" s="26">
        <v>1</v>
      </c>
      <c r="N9" s="26" t="s">
        <v>43</v>
      </c>
      <c r="O9" s="28" t="s">
        <v>42</v>
      </c>
      <c r="P9" s="28" t="s">
        <v>43</v>
      </c>
      <c r="Q9" s="28" t="s">
        <v>43</v>
      </c>
      <c r="R9" s="28" t="s">
        <v>43</v>
      </c>
      <c r="S9" s="28" t="s">
        <v>43</v>
      </c>
      <c r="T9" s="28" t="s">
        <v>44</v>
      </c>
      <c r="U9" s="28" t="s">
        <v>43</v>
      </c>
      <c r="V9" s="26" t="s">
        <v>43</v>
      </c>
      <c r="W9" s="29">
        <v>10</v>
      </c>
      <c r="X9" s="30" t="s">
        <v>42</v>
      </c>
      <c r="Y9" s="24" t="s">
        <v>45</v>
      </c>
      <c r="Z9" s="31">
        <v>230860</v>
      </c>
      <c r="AA9" s="24" t="s">
        <v>46</v>
      </c>
      <c r="AB9" s="29" t="s">
        <v>42</v>
      </c>
      <c r="AC9" s="29">
        <v>2</v>
      </c>
      <c r="AD9" s="26" t="s">
        <v>42</v>
      </c>
      <c r="AE9" s="24">
        <v>4</v>
      </c>
      <c r="AF9" s="32" t="s">
        <v>42</v>
      </c>
      <c r="AG9" s="5"/>
      <c r="AH9" s="5"/>
      <c r="AI9" s="5"/>
      <c r="AJ9" s="5"/>
      <c r="AK9" s="5"/>
      <c r="AL9" s="5"/>
    </row>
    <row r="10" spans="1:38" s="1" customFormat="1" ht="24" hidden="1" x14ac:dyDescent="0.2">
      <c r="A10" s="23" t="s">
        <v>63</v>
      </c>
      <c r="B10" s="23" t="s">
        <v>64</v>
      </c>
      <c r="C10" s="23" t="s">
        <v>65</v>
      </c>
      <c r="D10" s="24" t="s">
        <v>38</v>
      </c>
      <c r="E10" s="23" t="s">
        <v>66</v>
      </c>
      <c r="F10" s="23" t="s">
        <v>67</v>
      </c>
      <c r="G10" s="24" t="s">
        <v>52</v>
      </c>
      <c r="H10" s="24">
        <v>86</v>
      </c>
      <c r="I10" s="25">
        <v>2714279</v>
      </c>
      <c r="J10" s="26" t="s">
        <v>42</v>
      </c>
      <c r="K10" s="27" t="str">
        <f t="shared" si="0"/>
        <v>Y</v>
      </c>
      <c r="L10" s="27">
        <f t="shared" si="1"/>
        <v>1</v>
      </c>
      <c r="M10" s="26">
        <v>1</v>
      </c>
      <c r="N10" s="26" t="s">
        <v>43</v>
      </c>
      <c r="O10" s="28" t="s">
        <v>43</v>
      </c>
      <c r="P10" s="28" t="s">
        <v>43</v>
      </c>
      <c r="Q10" s="28" t="s">
        <v>43</v>
      </c>
      <c r="R10" s="28" t="s">
        <v>43</v>
      </c>
      <c r="S10" s="28" t="s">
        <v>42</v>
      </c>
      <c r="T10" s="28">
        <v>1</v>
      </c>
      <c r="U10" s="28" t="s">
        <v>43</v>
      </c>
      <c r="V10" s="26" t="s">
        <v>42</v>
      </c>
      <c r="W10" s="29">
        <v>10</v>
      </c>
      <c r="X10" s="30" t="s">
        <v>42</v>
      </c>
      <c r="Y10" s="24" t="s">
        <v>45</v>
      </c>
      <c r="Z10" s="31">
        <v>268271.76</v>
      </c>
      <c r="AA10" s="24" t="s">
        <v>46</v>
      </c>
      <c r="AB10" s="29" t="s">
        <v>42</v>
      </c>
      <c r="AC10" s="29">
        <v>2</v>
      </c>
      <c r="AD10" s="26" t="s">
        <v>42</v>
      </c>
      <c r="AE10" s="24">
        <v>5</v>
      </c>
      <c r="AF10" s="32" t="s">
        <v>42</v>
      </c>
      <c r="AG10" s="5"/>
      <c r="AH10" s="5"/>
      <c r="AI10" s="5"/>
      <c r="AJ10" s="5"/>
    </row>
    <row r="11" spans="1:38" s="1" customFormat="1" ht="48" hidden="1" x14ac:dyDescent="0.2">
      <c r="A11" s="33" t="s">
        <v>68</v>
      </c>
      <c r="B11" s="33" t="s">
        <v>69</v>
      </c>
      <c r="C11" s="33" t="s">
        <v>70</v>
      </c>
      <c r="D11" s="34" t="s">
        <v>38</v>
      </c>
      <c r="E11" s="33" t="s">
        <v>71</v>
      </c>
      <c r="F11" s="33" t="s">
        <v>72</v>
      </c>
      <c r="G11" s="34" t="s">
        <v>52</v>
      </c>
      <c r="H11" s="34">
        <v>96</v>
      </c>
      <c r="I11" s="35">
        <v>2730000</v>
      </c>
      <c r="J11" s="36" t="s">
        <v>42</v>
      </c>
      <c r="K11" s="37" t="str">
        <f t="shared" si="0"/>
        <v>N</v>
      </c>
      <c r="L11" s="37">
        <f t="shared" si="1"/>
        <v>0</v>
      </c>
      <c r="M11" s="36">
        <v>1</v>
      </c>
      <c r="N11" s="36" t="s">
        <v>43</v>
      </c>
      <c r="O11" s="38" t="s">
        <v>43</v>
      </c>
      <c r="P11" s="38" t="s">
        <v>43</v>
      </c>
      <c r="Q11" s="38" t="s">
        <v>43</v>
      </c>
      <c r="R11" s="38" t="s">
        <v>43</v>
      </c>
      <c r="S11" s="38" t="s">
        <v>43</v>
      </c>
      <c r="T11" s="38" t="s">
        <v>44</v>
      </c>
      <c r="U11" s="38" t="s">
        <v>43</v>
      </c>
      <c r="V11" s="36" t="s">
        <v>42</v>
      </c>
      <c r="W11" s="39">
        <v>10</v>
      </c>
      <c r="X11" s="40" t="s">
        <v>42</v>
      </c>
      <c r="Y11" s="34" t="s">
        <v>45</v>
      </c>
      <c r="Z11" s="41">
        <v>249516.13</v>
      </c>
      <c r="AA11" s="34" t="s">
        <v>46</v>
      </c>
      <c r="AB11" s="39" t="s">
        <v>42</v>
      </c>
      <c r="AC11" s="39">
        <v>2</v>
      </c>
      <c r="AD11" s="36" t="s">
        <v>42</v>
      </c>
      <c r="AE11" s="34">
        <v>6</v>
      </c>
      <c r="AF11" s="42"/>
      <c r="AG11" s="5"/>
      <c r="AH11" s="5"/>
      <c r="AI11" s="5"/>
      <c r="AJ11" s="5"/>
      <c r="AK11" s="5"/>
      <c r="AL11" s="5"/>
    </row>
    <row r="12" spans="1:38" s="1" customFormat="1" ht="24" hidden="1" x14ac:dyDescent="0.2">
      <c r="A12" s="23" t="s">
        <v>73</v>
      </c>
      <c r="B12" s="23" t="s">
        <v>74</v>
      </c>
      <c r="C12" s="23" t="s">
        <v>75</v>
      </c>
      <c r="D12" s="24" t="s">
        <v>76</v>
      </c>
      <c r="E12" s="23" t="s">
        <v>77</v>
      </c>
      <c r="F12" s="23" t="s">
        <v>78</v>
      </c>
      <c r="G12" s="24" t="s">
        <v>52</v>
      </c>
      <c r="H12" s="24">
        <v>50</v>
      </c>
      <c r="I12" s="25">
        <v>1770000</v>
      </c>
      <c r="J12" s="26" t="s">
        <v>42</v>
      </c>
      <c r="K12" s="27" t="str">
        <f t="shared" si="0"/>
        <v>Y</v>
      </c>
      <c r="L12" s="27">
        <f t="shared" si="1"/>
        <v>1</v>
      </c>
      <c r="M12" s="26">
        <v>1</v>
      </c>
      <c r="N12" s="26" t="s">
        <v>43</v>
      </c>
      <c r="O12" s="28" t="s">
        <v>43</v>
      </c>
      <c r="P12" s="28" t="s">
        <v>43</v>
      </c>
      <c r="Q12" s="28" t="s">
        <v>43</v>
      </c>
      <c r="R12" s="28" t="s">
        <v>43</v>
      </c>
      <c r="S12" s="28" t="s">
        <v>43</v>
      </c>
      <c r="T12" s="28" t="s">
        <v>44</v>
      </c>
      <c r="U12" s="28" t="s">
        <v>43</v>
      </c>
      <c r="V12" s="26" t="s">
        <v>43</v>
      </c>
      <c r="W12" s="29">
        <v>10</v>
      </c>
      <c r="X12" s="30" t="s">
        <v>42</v>
      </c>
      <c r="Y12" s="24" t="s">
        <v>45</v>
      </c>
      <c r="Z12" s="31">
        <v>279837</v>
      </c>
      <c r="AA12" s="24" t="s">
        <v>46</v>
      </c>
      <c r="AB12" s="29" t="s">
        <v>42</v>
      </c>
      <c r="AC12" s="29">
        <v>2</v>
      </c>
      <c r="AD12" s="26" t="s">
        <v>42</v>
      </c>
      <c r="AE12" s="24">
        <v>7</v>
      </c>
      <c r="AF12" s="32" t="s">
        <v>42</v>
      </c>
      <c r="AG12" s="5"/>
      <c r="AH12" s="5"/>
      <c r="AI12" s="5"/>
      <c r="AJ12" s="5"/>
    </row>
    <row r="13" spans="1:38" s="1" customFormat="1" ht="24" hidden="1" x14ac:dyDescent="0.2">
      <c r="A13" s="33" t="s">
        <v>79</v>
      </c>
      <c r="B13" s="33" t="s">
        <v>80</v>
      </c>
      <c r="C13" s="33" t="s">
        <v>70</v>
      </c>
      <c r="D13" s="34" t="s">
        <v>38</v>
      </c>
      <c r="E13" s="33" t="s">
        <v>81</v>
      </c>
      <c r="F13" s="33" t="s">
        <v>82</v>
      </c>
      <c r="G13" s="34" t="s">
        <v>41</v>
      </c>
      <c r="H13" s="34">
        <v>96</v>
      </c>
      <c r="I13" s="35">
        <v>2800000</v>
      </c>
      <c r="J13" s="36" t="s">
        <v>42</v>
      </c>
      <c r="K13" s="37" t="str">
        <f t="shared" si="0"/>
        <v>N</v>
      </c>
      <c r="L13" s="37">
        <f t="shared" si="1"/>
        <v>0</v>
      </c>
      <c r="M13" s="36">
        <v>1</v>
      </c>
      <c r="N13" s="36" t="s">
        <v>43</v>
      </c>
      <c r="O13" s="38" t="s">
        <v>42</v>
      </c>
      <c r="P13" s="38" t="s">
        <v>43</v>
      </c>
      <c r="Q13" s="38" t="s">
        <v>43</v>
      </c>
      <c r="R13" s="38" t="s">
        <v>43</v>
      </c>
      <c r="S13" s="38" t="s">
        <v>43</v>
      </c>
      <c r="T13" s="38" t="s">
        <v>44</v>
      </c>
      <c r="U13" s="38" t="s">
        <v>43</v>
      </c>
      <c r="V13" s="36" t="s">
        <v>43</v>
      </c>
      <c r="W13" s="39">
        <v>10</v>
      </c>
      <c r="X13" s="40" t="s">
        <v>42</v>
      </c>
      <c r="Y13" s="34" t="s">
        <v>45</v>
      </c>
      <c r="Z13" s="41">
        <v>223645.63</v>
      </c>
      <c r="AA13" s="34" t="s">
        <v>46</v>
      </c>
      <c r="AB13" s="39" t="s">
        <v>42</v>
      </c>
      <c r="AC13" s="39">
        <v>2</v>
      </c>
      <c r="AD13" s="36" t="s">
        <v>42</v>
      </c>
      <c r="AE13" s="34">
        <v>8</v>
      </c>
      <c r="AF13" s="42"/>
      <c r="AG13" s="5"/>
      <c r="AH13" s="5"/>
      <c r="AI13" s="5"/>
      <c r="AJ13" s="5"/>
      <c r="AK13" s="5"/>
      <c r="AL13" s="5"/>
    </row>
    <row r="14" spans="1:38" s="1" customFormat="1" ht="24" hidden="1" x14ac:dyDescent="0.2">
      <c r="A14" s="33" t="s">
        <v>83</v>
      </c>
      <c r="B14" s="33" t="s">
        <v>84</v>
      </c>
      <c r="C14" s="33" t="s">
        <v>85</v>
      </c>
      <c r="D14" s="34" t="s">
        <v>76</v>
      </c>
      <c r="E14" s="33" t="s">
        <v>86</v>
      </c>
      <c r="F14" s="33" t="s">
        <v>87</v>
      </c>
      <c r="G14" s="34" t="s">
        <v>41</v>
      </c>
      <c r="H14" s="34">
        <v>76</v>
      </c>
      <c r="I14" s="35">
        <v>1925360</v>
      </c>
      <c r="J14" s="36" t="s">
        <v>42</v>
      </c>
      <c r="K14" s="37" t="str">
        <f t="shared" si="0"/>
        <v>N</v>
      </c>
      <c r="L14" s="37">
        <f t="shared" si="1"/>
        <v>0</v>
      </c>
      <c r="M14" s="36">
        <v>1</v>
      </c>
      <c r="N14" s="36" t="s">
        <v>43</v>
      </c>
      <c r="O14" s="38" t="s">
        <v>43</v>
      </c>
      <c r="P14" s="38" t="s">
        <v>43</v>
      </c>
      <c r="Q14" s="38" t="s">
        <v>43</v>
      </c>
      <c r="R14" s="38" t="s">
        <v>43</v>
      </c>
      <c r="S14" s="38" t="s">
        <v>43</v>
      </c>
      <c r="T14" s="38" t="s">
        <v>44</v>
      </c>
      <c r="U14" s="38" t="s">
        <v>43</v>
      </c>
      <c r="V14" s="36" t="s">
        <v>43</v>
      </c>
      <c r="W14" s="39">
        <v>10</v>
      </c>
      <c r="X14" s="40" t="s">
        <v>42</v>
      </c>
      <c r="Y14" s="34" t="s">
        <v>45</v>
      </c>
      <c r="Z14" s="41">
        <v>200262.77</v>
      </c>
      <c r="AA14" s="34" t="s">
        <v>46</v>
      </c>
      <c r="AB14" s="39" t="s">
        <v>42</v>
      </c>
      <c r="AC14" s="39">
        <v>2</v>
      </c>
      <c r="AD14" s="36" t="s">
        <v>42</v>
      </c>
      <c r="AE14" s="34">
        <v>9</v>
      </c>
      <c r="AF14" s="42"/>
      <c r="AG14" s="5"/>
      <c r="AH14" s="5"/>
      <c r="AI14" s="5"/>
      <c r="AJ14" s="5"/>
      <c r="AK14" s="5"/>
      <c r="AL14" s="5"/>
    </row>
    <row r="15" spans="1:38" s="1" customFormat="1" ht="36" hidden="1" x14ac:dyDescent="0.2">
      <c r="A15" s="33" t="s">
        <v>88</v>
      </c>
      <c r="B15" s="33" t="s">
        <v>89</v>
      </c>
      <c r="C15" s="33" t="s">
        <v>90</v>
      </c>
      <c r="D15" s="34" t="s">
        <v>76</v>
      </c>
      <c r="E15" s="33" t="s">
        <v>91</v>
      </c>
      <c r="F15" s="33" t="s">
        <v>92</v>
      </c>
      <c r="G15" s="34" t="s">
        <v>41</v>
      </c>
      <c r="H15" s="34">
        <v>60</v>
      </c>
      <c r="I15" s="35">
        <v>1939330</v>
      </c>
      <c r="J15" s="36" t="s">
        <v>42</v>
      </c>
      <c r="K15" s="37" t="str">
        <f t="shared" si="0"/>
        <v>N</v>
      </c>
      <c r="L15" s="37">
        <f t="shared" si="1"/>
        <v>0</v>
      </c>
      <c r="M15" s="36">
        <v>1</v>
      </c>
      <c r="N15" s="36" t="s">
        <v>43</v>
      </c>
      <c r="O15" s="38" t="s">
        <v>43</v>
      </c>
      <c r="P15" s="38" t="s">
        <v>43</v>
      </c>
      <c r="Q15" s="38" t="s">
        <v>43</v>
      </c>
      <c r="R15" s="38" t="s">
        <v>43</v>
      </c>
      <c r="S15" s="38" t="s">
        <v>43</v>
      </c>
      <c r="T15" s="38" t="s">
        <v>44</v>
      </c>
      <c r="U15" s="38" t="s">
        <v>43</v>
      </c>
      <c r="V15" s="36" t="s">
        <v>43</v>
      </c>
      <c r="W15" s="39">
        <v>10</v>
      </c>
      <c r="X15" s="40" t="s">
        <v>42</v>
      </c>
      <c r="Y15" s="34" t="s">
        <v>45</v>
      </c>
      <c r="Z15" s="41">
        <v>274738.42</v>
      </c>
      <c r="AA15" s="34" t="s">
        <v>46</v>
      </c>
      <c r="AB15" s="39" t="s">
        <v>42</v>
      </c>
      <c r="AC15" s="39">
        <v>2</v>
      </c>
      <c r="AD15" s="36" t="s">
        <v>42</v>
      </c>
      <c r="AE15" s="34">
        <v>10</v>
      </c>
      <c r="AF15" s="42"/>
      <c r="AG15" s="5"/>
      <c r="AH15" s="5"/>
      <c r="AI15" s="5"/>
      <c r="AJ15" s="5"/>
      <c r="AK15" s="5"/>
      <c r="AL15" s="5"/>
    </row>
    <row r="16" spans="1:38" s="1" customFormat="1" ht="24" hidden="1" x14ac:dyDescent="0.2">
      <c r="A16" s="33" t="s">
        <v>93</v>
      </c>
      <c r="B16" s="33" t="s">
        <v>94</v>
      </c>
      <c r="C16" s="33" t="s">
        <v>95</v>
      </c>
      <c r="D16" s="34" t="s">
        <v>38</v>
      </c>
      <c r="E16" s="33" t="s">
        <v>77</v>
      </c>
      <c r="F16" s="33" t="s">
        <v>78</v>
      </c>
      <c r="G16" s="34" t="s">
        <v>52</v>
      </c>
      <c r="H16" s="34">
        <v>96</v>
      </c>
      <c r="I16" s="35">
        <v>2750000</v>
      </c>
      <c r="J16" s="36" t="s">
        <v>42</v>
      </c>
      <c r="K16" s="37" t="str">
        <f t="shared" si="0"/>
        <v>N</v>
      </c>
      <c r="L16" s="37">
        <f t="shared" si="1"/>
        <v>0</v>
      </c>
      <c r="M16" s="36">
        <v>1</v>
      </c>
      <c r="N16" s="36" t="s">
        <v>43</v>
      </c>
      <c r="O16" s="38" t="s">
        <v>42</v>
      </c>
      <c r="P16" s="38" t="s">
        <v>43</v>
      </c>
      <c r="Q16" s="38" t="s">
        <v>43</v>
      </c>
      <c r="R16" s="38" t="s">
        <v>43</v>
      </c>
      <c r="S16" s="38" t="s">
        <v>43</v>
      </c>
      <c r="T16" s="38" t="s">
        <v>44</v>
      </c>
      <c r="U16" s="38" t="s">
        <v>43</v>
      </c>
      <c r="V16" s="36" t="s">
        <v>42</v>
      </c>
      <c r="W16" s="39">
        <v>10</v>
      </c>
      <c r="X16" s="40" t="s">
        <v>42</v>
      </c>
      <c r="Y16" s="34" t="s">
        <v>45</v>
      </c>
      <c r="Z16" s="41">
        <v>243489.58</v>
      </c>
      <c r="AA16" s="34" t="s">
        <v>46</v>
      </c>
      <c r="AB16" s="39" t="s">
        <v>42</v>
      </c>
      <c r="AC16" s="39">
        <v>2</v>
      </c>
      <c r="AD16" s="36" t="s">
        <v>42</v>
      </c>
      <c r="AE16" s="34">
        <v>11</v>
      </c>
      <c r="AF16" s="42"/>
      <c r="AG16" s="5"/>
      <c r="AH16" s="5"/>
      <c r="AI16" s="5"/>
      <c r="AJ16" s="5"/>
    </row>
    <row r="17" spans="1:38" s="1" customFormat="1" ht="48" hidden="1" x14ac:dyDescent="0.2">
      <c r="A17" s="33" t="s">
        <v>96</v>
      </c>
      <c r="B17" s="33" t="s">
        <v>97</v>
      </c>
      <c r="C17" s="33" t="s">
        <v>98</v>
      </c>
      <c r="D17" s="34" t="s">
        <v>38</v>
      </c>
      <c r="E17" s="33" t="s">
        <v>99</v>
      </c>
      <c r="F17" s="33" t="s">
        <v>100</v>
      </c>
      <c r="G17" s="34" t="s">
        <v>52</v>
      </c>
      <c r="H17" s="34">
        <v>72</v>
      </c>
      <c r="I17" s="35">
        <v>2350000</v>
      </c>
      <c r="J17" s="36" t="s">
        <v>42</v>
      </c>
      <c r="K17" s="37" t="str">
        <f t="shared" si="0"/>
        <v>N</v>
      </c>
      <c r="L17" s="37">
        <f t="shared" si="1"/>
        <v>0</v>
      </c>
      <c r="M17" s="36">
        <v>1</v>
      </c>
      <c r="N17" s="36" t="s">
        <v>43</v>
      </c>
      <c r="O17" s="38" t="s">
        <v>42</v>
      </c>
      <c r="P17" s="38" t="s">
        <v>42</v>
      </c>
      <c r="Q17" s="38" t="s">
        <v>42</v>
      </c>
      <c r="R17" s="38" t="s">
        <v>43</v>
      </c>
      <c r="S17" s="38" t="s">
        <v>43</v>
      </c>
      <c r="T17" s="38" t="s">
        <v>44</v>
      </c>
      <c r="U17" s="38" t="s">
        <v>43</v>
      </c>
      <c r="V17" s="36" t="s">
        <v>43</v>
      </c>
      <c r="W17" s="39">
        <v>10</v>
      </c>
      <c r="X17" s="40" t="s">
        <v>42</v>
      </c>
      <c r="Y17" s="34" t="s">
        <v>45</v>
      </c>
      <c r="Z17" s="41">
        <v>258010.42</v>
      </c>
      <c r="AA17" s="34" t="s">
        <v>46</v>
      </c>
      <c r="AB17" s="39" t="s">
        <v>42</v>
      </c>
      <c r="AC17" s="39">
        <v>2</v>
      </c>
      <c r="AD17" s="36" t="s">
        <v>42</v>
      </c>
      <c r="AE17" s="34">
        <v>12</v>
      </c>
      <c r="AF17" s="42"/>
      <c r="AG17" s="5"/>
      <c r="AH17" s="5"/>
      <c r="AI17" s="5"/>
      <c r="AJ17" s="5"/>
      <c r="AK17" s="5"/>
      <c r="AL17" s="5"/>
    </row>
    <row r="18" spans="1:38" s="1" customFormat="1" ht="60" hidden="1" x14ac:dyDescent="0.2">
      <c r="A18" s="33" t="s">
        <v>101</v>
      </c>
      <c r="B18" s="33" t="s">
        <v>102</v>
      </c>
      <c r="C18" s="33" t="s">
        <v>103</v>
      </c>
      <c r="D18" s="34" t="s">
        <v>38</v>
      </c>
      <c r="E18" s="33" t="s">
        <v>50</v>
      </c>
      <c r="F18" s="33" t="s">
        <v>51</v>
      </c>
      <c r="G18" s="34" t="s">
        <v>52</v>
      </c>
      <c r="H18" s="34">
        <v>96</v>
      </c>
      <c r="I18" s="35">
        <v>2700000</v>
      </c>
      <c r="J18" s="36" t="s">
        <v>42</v>
      </c>
      <c r="K18" s="37" t="str">
        <f t="shared" si="0"/>
        <v>N</v>
      </c>
      <c r="L18" s="37">
        <f t="shared" si="1"/>
        <v>0</v>
      </c>
      <c r="M18" s="36">
        <v>1</v>
      </c>
      <c r="N18" s="36" t="s">
        <v>43</v>
      </c>
      <c r="O18" s="38" t="s">
        <v>43</v>
      </c>
      <c r="P18" s="38" t="s">
        <v>43</v>
      </c>
      <c r="Q18" s="38" t="s">
        <v>43</v>
      </c>
      <c r="R18" s="38" t="s">
        <v>43</v>
      </c>
      <c r="S18" s="38" t="s">
        <v>43</v>
      </c>
      <c r="T18" s="38" t="s">
        <v>44</v>
      </c>
      <c r="U18" s="38" t="s">
        <v>43</v>
      </c>
      <c r="V18" s="36" t="s">
        <v>42</v>
      </c>
      <c r="W18" s="39">
        <v>10</v>
      </c>
      <c r="X18" s="40" t="s">
        <v>42</v>
      </c>
      <c r="Y18" s="34" t="s">
        <v>45</v>
      </c>
      <c r="Z18" s="41">
        <v>239062.5</v>
      </c>
      <c r="AA18" s="34" t="s">
        <v>46</v>
      </c>
      <c r="AB18" s="39" t="s">
        <v>42</v>
      </c>
      <c r="AC18" s="39">
        <v>2</v>
      </c>
      <c r="AD18" s="36" t="s">
        <v>42</v>
      </c>
      <c r="AE18" s="34">
        <v>15</v>
      </c>
      <c r="AF18" s="42"/>
      <c r="AG18" s="5"/>
      <c r="AH18" s="5"/>
      <c r="AI18" s="5"/>
      <c r="AJ18" s="5"/>
    </row>
    <row r="19" spans="1:38" s="1" customFormat="1" ht="24" hidden="1" x14ac:dyDescent="0.2">
      <c r="A19" s="33" t="s">
        <v>104</v>
      </c>
      <c r="B19" s="33" t="s">
        <v>105</v>
      </c>
      <c r="C19" s="33" t="s">
        <v>60</v>
      </c>
      <c r="D19" s="34" t="s">
        <v>38</v>
      </c>
      <c r="E19" s="33" t="s">
        <v>106</v>
      </c>
      <c r="F19" s="33" t="s">
        <v>107</v>
      </c>
      <c r="G19" s="34" t="s">
        <v>52</v>
      </c>
      <c r="H19" s="34">
        <v>96</v>
      </c>
      <c r="I19" s="35">
        <v>2800000</v>
      </c>
      <c r="J19" s="36" t="s">
        <v>42</v>
      </c>
      <c r="K19" s="37" t="str">
        <f t="shared" si="0"/>
        <v>N</v>
      </c>
      <c r="L19" s="37">
        <f t="shared" si="1"/>
        <v>1</v>
      </c>
      <c r="M19" s="36">
        <v>1</v>
      </c>
      <c r="N19" s="36" t="s">
        <v>43</v>
      </c>
      <c r="O19" s="38" t="s">
        <v>43</v>
      </c>
      <c r="P19" s="38" t="s">
        <v>43</v>
      </c>
      <c r="Q19" s="38" t="s">
        <v>43</v>
      </c>
      <c r="R19" s="38" t="s">
        <v>43</v>
      </c>
      <c r="S19" s="38" t="s">
        <v>43</v>
      </c>
      <c r="T19" s="38" t="s">
        <v>44</v>
      </c>
      <c r="U19" s="38" t="s">
        <v>43</v>
      </c>
      <c r="V19" s="36" t="s">
        <v>42</v>
      </c>
      <c r="W19" s="39">
        <v>10</v>
      </c>
      <c r="X19" s="40" t="s">
        <v>42</v>
      </c>
      <c r="Y19" s="34" t="s">
        <v>45</v>
      </c>
      <c r="Z19" s="41">
        <v>223645.63</v>
      </c>
      <c r="AA19" s="34" t="s">
        <v>46</v>
      </c>
      <c r="AB19" s="39" t="s">
        <v>42</v>
      </c>
      <c r="AC19" s="39">
        <v>2</v>
      </c>
      <c r="AD19" s="36" t="s">
        <v>42</v>
      </c>
      <c r="AE19" s="34">
        <v>17</v>
      </c>
      <c r="AF19" s="42"/>
      <c r="AG19" s="5"/>
      <c r="AH19" s="5"/>
      <c r="AI19" s="5"/>
      <c r="AJ19" s="5"/>
      <c r="AK19" s="5"/>
      <c r="AL19" s="5"/>
    </row>
    <row r="20" spans="1:38" s="1" customFormat="1" ht="24" hidden="1" x14ac:dyDescent="0.2">
      <c r="A20" s="33" t="s">
        <v>108</v>
      </c>
      <c r="B20" s="33" t="s">
        <v>109</v>
      </c>
      <c r="C20" s="33" t="s">
        <v>110</v>
      </c>
      <c r="D20" s="34" t="s">
        <v>76</v>
      </c>
      <c r="E20" s="33" t="s">
        <v>111</v>
      </c>
      <c r="F20" s="33" t="s">
        <v>112</v>
      </c>
      <c r="G20" s="34" t="s">
        <v>52</v>
      </c>
      <c r="H20" s="34">
        <v>56</v>
      </c>
      <c r="I20" s="35">
        <v>1753989</v>
      </c>
      <c r="J20" s="36" t="s">
        <v>42</v>
      </c>
      <c r="K20" s="37" t="str">
        <f t="shared" si="0"/>
        <v>N</v>
      </c>
      <c r="L20" s="37">
        <f t="shared" si="1"/>
        <v>0</v>
      </c>
      <c r="M20" s="36">
        <v>1</v>
      </c>
      <c r="N20" s="36" t="s">
        <v>43</v>
      </c>
      <c r="O20" s="38" t="s">
        <v>43</v>
      </c>
      <c r="P20" s="38" t="s">
        <v>43</v>
      </c>
      <c r="Q20" s="38" t="s">
        <v>43</v>
      </c>
      <c r="R20" s="38" t="s">
        <v>43</v>
      </c>
      <c r="S20" s="38" t="s">
        <v>43</v>
      </c>
      <c r="T20" s="38" t="s">
        <v>44</v>
      </c>
      <c r="U20" s="38" t="s">
        <v>43</v>
      </c>
      <c r="V20" s="36" t="s">
        <v>43</v>
      </c>
      <c r="W20" s="39">
        <v>10</v>
      </c>
      <c r="X20" s="40" t="s">
        <v>42</v>
      </c>
      <c r="Y20" s="34" t="s">
        <v>45</v>
      </c>
      <c r="Z20" s="41">
        <v>266230.46999999997</v>
      </c>
      <c r="AA20" s="34" t="s">
        <v>46</v>
      </c>
      <c r="AB20" s="39" t="s">
        <v>42</v>
      </c>
      <c r="AC20" s="39">
        <v>2</v>
      </c>
      <c r="AD20" s="36" t="s">
        <v>42</v>
      </c>
      <c r="AE20" s="34">
        <v>18</v>
      </c>
      <c r="AF20" s="42"/>
      <c r="AG20" s="5"/>
      <c r="AH20" s="5"/>
      <c r="AI20" s="5"/>
      <c r="AJ20" s="5"/>
    </row>
    <row r="21" spans="1:38" s="1" customFormat="1" ht="24" hidden="1" x14ac:dyDescent="0.2">
      <c r="A21" s="33" t="s">
        <v>113</v>
      </c>
      <c r="B21" s="33" t="s">
        <v>114</v>
      </c>
      <c r="C21" s="33" t="s">
        <v>115</v>
      </c>
      <c r="D21" s="34" t="s">
        <v>38</v>
      </c>
      <c r="E21" s="33" t="s">
        <v>86</v>
      </c>
      <c r="F21" s="33" t="s">
        <v>87</v>
      </c>
      <c r="G21" s="34" t="s">
        <v>52</v>
      </c>
      <c r="H21" s="34">
        <v>72</v>
      </c>
      <c r="I21" s="35">
        <v>2178350</v>
      </c>
      <c r="J21" s="36" t="s">
        <v>42</v>
      </c>
      <c r="K21" s="37" t="str">
        <f t="shared" si="0"/>
        <v>N</v>
      </c>
      <c r="L21" s="37">
        <f t="shared" si="1"/>
        <v>1</v>
      </c>
      <c r="M21" s="36">
        <v>1</v>
      </c>
      <c r="N21" s="36" t="s">
        <v>43</v>
      </c>
      <c r="O21" s="38" t="s">
        <v>43</v>
      </c>
      <c r="P21" s="38" t="s">
        <v>43</v>
      </c>
      <c r="Q21" s="38" t="s">
        <v>43</v>
      </c>
      <c r="R21" s="38" t="s">
        <v>43</v>
      </c>
      <c r="S21" s="38" t="s">
        <v>43</v>
      </c>
      <c r="T21" s="38" t="s">
        <v>44</v>
      </c>
      <c r="U21" s="38" t="s">
        <v>43</v>
      </c>
      <c r="V21" s="36" t="s">
        <v>42</v>
      </c>
      <c r="W21" s="39">
        <v>10</v>
      </c>
      <c r="X21" s="40" t="s">
        <v>42</v>
      </c>
      <c r="Y21" s="34" t="s">
        <v>45</v>
      </c>
      <c r="Z21" s="41">
        <v>239164.68</v>
      </c>
      <c r="AA21" s="34" t="s">
        <v>46</v>
      </c>
      <c r="AB21" s="39" t="s">
        <v>42</v>
      </c>
      <c r="AC21" s="39">
        <v>2</v>
      </c>
      <c r="AD21" s="36" t="s">
        <v>42</v>
      </c>
      <c r="AE21" s="34">
        <v>19</v>
      </c>
      <c r="AF21" s="42"/>
      <c r="AG21" s="5"/>
      <c r="AH21" s="5"/>
      <c r="AI21" s="5"/>
      <c r="AJ21" s="5"/>
      <c r="AK21" s="5"/>
      <c r="AL21" s="5"/>
    </row>
    <row r="22" spans="1:38" s="1" customFormat="1" ht="24" hidden="1" x14ac:dyDescent="0.2">
      <c r="A22" s="33" t="s">
        <v>116</v>
      </c>
      <c r="B22" s="33" t="s">
        <v>117</v>
      </c>
      <c r="C22" s="33" t="s">
        <v>60</v>
      </c>
      <c r="D22" s="34" t="s">
        <v>38</v>
      </c>
      <c r="E22" s="33" t="s">
        <v>118</v>
      </c>
      <c r="F22" s="33" t="s">
        <v>119</v>
      </c>
      <c r="G22" s="34" t="s">
        <v>52</v>
      </c>
      <c r="H22" s="34">
        <v>84</v>
      </c>
      <c r="I22" s="35">
        <v>2200000</v>
      </c>
      <c r="J22" s="36" t="s">
        <v>42</v>
      </c>
      <c r="K22" s="37" t="str">
        <f t="shared" si="0"/>
        <v>N</v>
      </c>
      <c r="L22" s="37">
        <f t="shared" si="1"/>
        <v>1</v>
      </c>
      <c r="M22" s="36">
        <v>1</v>
      </c>
      <c r="N22" s="36" t="s">
        <v>43</v>
      </c>
      <c r="O22" s="38" t="s">
        <v>42</v>
      </c>
      <c r="P22" s="38" t="s">
        <v>43</v>
      </c>
      <c r="Q22" s="38" t="s">
        <v>43</v>
      </c>
      <c r="R22" s="38" t="s">
        <v>42</v>
      </c>
      <c r="S22" s="38" t="s">
        <v>43</v>
      </c>
      <c r="T22" s="38" t="s">
        <v>44</v>
      </c>
      <c r="U22" s="38" t="s">
        <v>43</v>
      </c>
      <c r="V22" s="36" t="s">
        <v>42</v>
      </c>
      <c r="W22" s="39">
        <v>10</v>
      </c>
      <c r="X22" s="40" t="s">
        <v>42</v>
      </c>
      <c r="Y22" s="34" t="s">
        <v>45</v>
      </c>
      <c r="Z22" s="41">
        <v>222619.05</v>
      </c>
      <c r="AA22" s="34" t="s">
        <v>46</v>
      </c>
      <c r="AB22" s="39" t="s">
        <v>42</v>
      </c>
      <c r="AC22" s="39">
        <v>2</v>
      </c>
      <c r="AD22" s="36" t="s">
        <v>42</v>
      </c>
      <c r="AE22" s="34">
        <v>20</v>
      </c>
      <c r="AF22" s="42"/>
      <c r="AG22" s="5"/>
      <c r="AH22" s="5"/>
      <c r="AI22" s="5"/>
      <c r="AJ22" s="5"/>
    </row>
    <row r="23" spans="1:38" s="1" customFormat="1" ht="36" x14ac:dyDescent="0.2">
      <c r="A23" s="33" t="s">
        <v>120</v>
      </c>
      <c r="B23" s="33" t="s">
        <v>121</v>
      </c>
      <c r="C23" s="33" t="s">
        <v>65</v>
      </c>
      <c r="D23" s="34" t="s">
        <v>38</v>
      </c>
      <c r="E23" s="33" t="s">
        <v>122</v>
      </c>
      <c r="F23" s="33" t="s">
        <v>123</v>
      </c>
      <c r="G23" s="34" t="s">
        <v>41</v>
      </c>
      <c r="H23" s="34">
        <v>88</v>
      </c>
      <c r="I23" s="35">
        <v>2800000</v>
      </c>
      <c r="J23" s="36" t="s">
        <v>42</v>
      </c>
      <c r="K23" s="36" t="str">
        <f t="shared" si="0"/>
        <v>N</v>
      </c>
      <c r="L23" s="36">
        <f t="shared" si="1"/>
        <v>1</v>
      </c>
      <c r="M23" s="36">
        <v>1</v>
      </c>
      <c r="N23" s="36" t="s">
        <v>43</v>
      </c>
      <c r="O23" s="38" t="s">
        <v>42</v>
      </c>
      <c r="P23" s="38" t="s">
        <v>42</v>
      </c>
      <c r="Q23" s="38" t="s">
        <v>42</v>
      </c>
      <c r="R23" s="38" t="s">
        <v>43</v>
      </c>
      <c r="S23" s="38" t="s">
        <v>43</v>
      </c>
      <c r="T23" s="38" t="s">
        <v>44</v>
      </c>
      <c r="U23" s="38" t="s">
        <v>42</v>
      </c>
      <c r="V23" s="36" t="s">
        <v>43</v>
      </c>
      <c r="W23" s="36">
        <v>10</v>
      </c>
      <c r="X23" s="40" t="s">
        <v>42</v>
      </c>
      <c r="Y23" s="34" t="s">
        <v>45</v>
      </c>
      <c r="Z23" s="41">
        <v>238946.59</v>
      </c>
      <c r="AA23" s="34" t="s">
        <v>46</v>
      </c>
      <c r="AB23" s="36" t="s">
        <v>42</v>
      </c>
      <c r="AC23" s="36">
        <v>2</v>
      </c>
      <c r="AD23" s="36" t="s">
        <v>42</v>
      </c>
      <c r="AE23" s="34">
        <v>22</v>
      </c>
      <c r="AF23" s="43"/>
      <c r="AG23" s="4"/>
      <c r="AH23" s="4"/>
      <c r="AI23" s="4"/>
      <c r="AJ23" s="4"/>
      <c r="AK23" s="4"/>
      <c r="AL23" s="4"/>
    </row>
    <row r="24" spans="1:38" s="1" customFormat="1" ht="36" hidden="1" x14ac:dyDescent="0.2">
      <c r="A24" s="33" t="s">
        <v>124</v>
      </c>
      <c r="B24" s="33" t="s">
        <v>125</v>
      </c>
      <c r="C24" s="33" t="s">
        <v>60</v>
      </c>
      <c r="D24" s="34" t="s">
        <v>38</v>
      </c>
      <c r="E24" s="33" t="s">
        <v>91</v>
      </c>
      <c r="F24" s="33" t="s">
        <v>92</v>
      </c>
      <c r="G24" s="34" t="s">
        <v>52</v>
      </c>
      <c r="H24" s="34">
        <v>88</v>
      </c>
      <c r="I24" s="35">
        <v>2800000</v>
      </c>
      <c r="J24" s="36" t="s">
        <v>42</v>
      </c>
      <c r="K24" s="37" t="str">
        <f t="shared" si="0"/>
        <v>N</v>
      </c>
      <c r="L24" s="37">
        <f t="shared" si="1"/>
        <v>1</v>
      </c>
      <c r="M24" s="36">
        <v>1</v>
      </c>
      <c r="N24" s="36" t="s">
        <v>43</v>
      </c>
      <c r="O24" s="38" t="s">
        <v>43</v>
      </c>
      <c r="P24" s="38" t="s">
        <v>43</v>
      </c>
      <c r="Q24" s="38" t="s">
        <v>43</v>
      </c>
      <c r="R24" s="38" t="s">
        <v>43</v>
      </c>
      <c r="S24" s="38" t="s">
        <v>43</v>
      </c>
      <c r="T24" s="38" t="s">
        <v>44</v>
      </c>
      <c r="U24" s="38" t="s">
        <v>43</v>
      </c>
      <c r="V24" s="36" t="s">
        <v>42</v>
      </c>
      <c r="W24" s="39">
        <v>10</v>
      </c>
      <c r="X24" s="40" t="s">
        <v>42</v>
      </c>
      <c r="Y24" s="34" t="s">
        <v>45</v>
      </c>
      <c r="Z24" s="41">
        <v>251522.73</v>
      </c>
      <c r="AA24" s="34" t="s">
        <v>46</v>
      </c>
      <c r="AB24" s="39" t="s">
        <v>42</v>
      </c>
      <c r="AC24" s="39">
        <v>2</v>
      </c>
      <c r="AD24" s="36" t="s">
        <v>42</v>
      </c>
      <c r="AE24" s="34">
        <v>24</v>
      </c>
      <c r="AF24" s="42"/>
      <c r="AG24" s="5"/>
      <c r="AH24" s="5"/>
      <c r="AI24" s="5"/>
      <c r="AJ24" s="5"/>
      <c r="AK24" s="5"/>
      <c r="AL24" s="5"/>
    </row>
    <row r="25" spans="1:38" s="1" customFormat="1" ht="48" hidden="1" x14ac:dyDescent="0.2">
      <c r="A25" s="33" t="s">
        <v>126</v>
      </c>
      <c r="B25" s="33" t="s">
        <v>127</v>
      </c>
      <c r="C25" s="33" t="s">
        <v>55</v>
      </c>
      <c r="D25" s="34" t="s">
        <v>38</v>
      </c>
      <c r="E25" s="33" t="s">
        <v>128</v>
      </c>
      <c r="F25" s="33" t="s">
        <v>129</v>
      </c>
      <c r="G25" s="34" t="s">
        <v>41</v>
      </c>
      <c r="H25" s="34">
        <v>84</v>
      </c>
      <c r="I25" s="35">
        <v>2800000</v>
      </c>
      <c r="J25" s="36" t="s">
        <v>42</v>
      </c>
      <c r="K25" s="37" t="str">
        <f t="shared" si="0"/>
        <v>N</v>
      </c>
      <c r="L25" s="37">
        <f t="shared" si="1"/>
        <v>1</v>
      </c>
      <c r="M25" s="36">
        <v>1</v>
      </c>
      <c r="N25" s="36" t="s">
        <v>43</v>
      </c>
      <c r="O25" s="38" t="s">
        <v>42</v>
      </c>
      <c r="P25" s="38" t="s">
        <v>43</v>
      </c>
      <c r="Q25" s="38" t="s">
        <v>43</v>
      </c>
      <c r="R25" s="38" t="s">
        <v>43</v>
      </c>
      <c r="S25" s="38" t="s">
        <v>43</v>
      </c>
      <c r="T25" s="38" t="s">
        <v>44</v>
      </c>
      <c r="U25" s="38" t="s">
        <v>43</v>
      </c>
      <c r="V25" s="36" t="s">
        <v>43</v>
      </c>
      <c r="W25" s="39">
        <v>10</v>
      </c>
      <c r="X25" s="40" t="s">
        <v>42</v>
      </c>
      <c r="Y25" s="34" t="s">
        <v>45</v>
      </c>
      <c r="Z25" s="41">
        <v>245055</v>
      </c>
      <c r="AA25" s="34" t="s">
        <v>46</v>
      </c>
      <c r="AB25" s="39" t="s">
        <v>42</v>
      </c>
      <c r="AC25" s="39">
        <v>2</v>
      </c>
      <c r="AD25" s="36" t="s">
        <v>42</v>
      </c>
      <c r="AE25" s="34">
        <v>25</v>
      </c>
      <c r="AF25" s="42"/>
      <c r="AG25" s="5"/>
      <c r="AH25" s="5"/>
      <c r="AI25" s="5"/>
      <c r="AJ25" s="5"/>
    </row>
    <row r="26" spans="1:38" s="1" customFormat="1" ht="24" hidden="1" x14ac:dyDescent="0.2">
      <c r="A26" s="33" t="s">
        <v>130</v>
      </c>
      <c r="B26" s="33" t="s">
        <v>131</v>
      </c>
      <c r="C26" s="33" t="s">
        <v>132</v>
      </c>
      <c r="D26" s="34" t="s">
        <v>38</v>
      </c>
      <c r="E26" s="33" t="s">
        <v>56</v>
      </c>
      <c r="F26" s="33" t="s">
        <v>133</v>
      </c>
      <c r="G26" s="34" t="s">
        <v>52</v>
      </c>
      <c r="H26" s="34">
        <v>112</v>
      </c>
      <c r="I26" s="35">
        <v>2800000</v>
      </c>
      <c r="J26" s="36" t="s">
        <v>42</v>
      </c>
      <c r="K26" s="37" t="str">
        <f t="shared" si="0"/>
        <v>N</v>
      </c>
      <c r="L26" s="37">
        <f t="shared" si="1"/>
        <v>1</v>
      </c>
      <c r="M26" s="36">
        <v>1</v>
      </c>
      <c r="N26" s="36" t="s">
        <v>43</v>
      </c>
      <c r="O26" s="38" t="s">
        <v>43</v>
      </c>
      <c r="P26" s="38" t="s">
        <v>43</v>
      </c>
      <c r="Q26" s="38" t="s">
        <v>43</v>
      </c>
      <c r="R26" s="38" t="s">
        <v>43</v>
      </c>
      <c r="S26" s="38" t="s">
        <v>43</v>
      </c>
      <c r="T26" s="38" t="s">
        <v>44</v>
      </c>
      <c r="U26" s="38" t="s">
        <v>43</v>
      </c>
      <c r="V26" s="36" t="s">
        <v>42</v>
      </c>
      <c r="W26" s="39">
        <v>10</v>
      </c>
      <c r="X26" s="40" t="s">
        <v>42</v>
      </c>
      <c r="Y26" s="34" t="s">
        <v>45</v>
      </c>
      <c r="Z26" s="41">
        <v>212500</v>
      </c>
      <c r="AA26" s="34" t="s">
        <v>46</v>
      </c>
      <c r="AB26" s="39" t="s">
        <v>42</v>
      </c>
      <c r="AC26" s="39">
        <v>2</v>
      </c>
      <c r="AD26" s="36" t="s">
        <v>42</v>
      </c>
      <c r="AE26" s="34">
        <v>27</v>
      </c>
      <c r="AF26" s="42"/>
      <c r="AG26" s="5"/>
      <c r="AH26" s="5"/>
      <c r="AI26" s="5"/>
      <c r="AJ26" s="5"/>
    </row>
    <row r="27" spans="1:38" s="1" customFormat="1" ht="24" hidden="1" x14ac:dyDescent="0.2">
      <c r="A27" s="33" t="s">
        <v>134</v>
      </c>
      <c r="B27" s="33" t="s">
        <v>135</v>
      </c>
      <c r="C27" s="33" t="s">
        <v>136</v>
      </c>
      <c r="D27" s="34" t="s">
        <v>38</v>
      </c>
      <c r="E27" s="33" t="s">
        <v>137</v>
      </c>
      <c r="F27" s="33" t="s">
        <v>138</v>
      </c>
      <c r="G27" s="34" t="s">
        <v>52</v>
      </c>
      <c r="H27" s="34">
        <v>80</v>
      </c>
      <c r="I27" s="35">
        <v>2718050</v>
      </c>
      <c r="J27" s="36" t="s">
        <v>42</v>
      </c>
      <c r="K27" s="37" t="str">
        <f t="shared" si="0"/>
        <v>N</v>
      </c>
      <c r="L27" s="37">
        <f t="shared" si="1"/>
        <v>0</v>
      </c>
      <c r="M27" s="36">
        <v>1</v>
      </c>
      <c r="N27" s="36" t="s">
        <v>43</v>
      </c>
      <c r="O27" s="38" t="s">
        <v>43</v>
      </c>
      <c r="P27" s="38" t="s">
        <v>43</v>
      </c>
      <c r="Q27" s="38" t="s">
        <v>43</v>
      </c>
      <c r="R27" s="38" t="s">
        <v>43</v>
      </c>
      <c r="S27" s="38" t="s">
        <v>43</v>
      </c>
      <c r="T27" s="38" t="s">
        <v>44</v>
      </c>
      <c r="U27" s="38" t="s">
        <v>43</v>
      </c>
      <c r="V27" s="36" t="s">
        <v>42</v>
      </c>
      <c r="W27" s="39">
        <v>10</v>
      </c>
      <c r="X27" s="40" t="s">
        <v>42</v>
      </c>
      <c r="Y27" s="34" t="s">
        <v>45</v>
      </c>
      <c r="Z27" s="41">
        <v>268577.32</v>
      </c>
      <c r="AA27" s="34" t="s">
        <v>46</v>
      </c>
      <c r="AB27" s="39" t="s">
        <v>42</v>
      </c>
      <c r="AC27" s="39">
        <v>2</v>
      </c>
      <c r="AD27" s="36" t="s">
        <v>42</v>
      </c>
      <c r="AE27" s="34">
        <v>28</v>
      </c>
      <c r="AF27" s="42"/>
      <c r="AG27" s="5"/>
      <c r="AH27" s="5"/>
      <c r="AI27" s="5"/>
      <c r="AJ27" s="5"/>
    </row>
    <row r="28" spans="1:38" s="1" customFormat="1" hidden="1" x14ac:dyDescent="0.2">
      <c r="A28" s="33" t="s">
        <v>139</v>
      </c>
      <c r="B28" s="33" t="s">
        <v>140</v>
      </c>
      <c r="C28" s="33" t="s">
        <v>60</v>
      </c>
      <c r="D28" s="34" t="s">
        <v>38</v>
      </c>
      <c r="E28" s="33" t="s">
        <v>141</v>
      </c>
      <c r="F28" s="33" t="s">
        <v>142</v>
      </c>
      <c r="G28" s="34" t="s">
        <v>52</v>
      </c>
      <c r="H28" s="34">
        <v>84</v>
      </c>
      <c r="I28" s="35">
        <v>2800000</v>
      </c>
      <c r="J28" s="36" t="s">
        <v>42</v>
      </c>
      <c r="K28" s="37" t="str">
        <f t="shared" si="0"/>
        <v>N</v>
      </c>
      <c r="L28" s="37">
        <f t="shared" si="1"/>
        <v>1</v>
      </c>
      <c r="M28" s="36">
        <v>1</v>
      </c>
      <c r="N28" s="36" t="s">
        <v>43</v>
      </c>
      <c r="O28" s="38" t="s">
        <v>43</v>
      </c>
      <c r="P28" s="38" t="s">
        <v>43</v>
      </c>
      <c r="Q28" s="38" t="s">
        <v>43</v>
      </c>
      <c r="R28" s="38" t="s">
        <v>43</v>
      </c>
      <c r="S28" s="38" t="s">
        <v>43</v>
      </c>
      <c r="T28" s="38" t="s">
        <v>44</v>
      </c>
      <c r="U28" s="38" t="s">
        <v>43</v>
      </c>
      <c r="V28" s="36" t="s">
        <v>42</v>
      </c>
      <c r="W28" s="39">
        <v>10</v>
      </c>
      <c r="X28" s="40" t="s">
        <v>42</v>
      </c>
      <c r="Y28" s="34" t="s">
        <v>45</v>
      </c>
      <c r="Z28" s="41">
        <v>263500</v>
      </c>
      <c r="AA28" s="34" t="s">
        <v>46</v>
      </c>
      <c r="AB28" s="39" t="s">
        <v>42</v>
      </c>
      <c r="AC28" s="39">
        <v>2</v>
      </c>
      <c r="AD28" s="36" t="s">
        <v>42</v>
      </c>
      <c r="AE28" s="34">
        <v>29</v>
      </c>
      <c r="AF28" s="42"/>
      <c r="AG28" s="5"/>
      <c r="AH28" s="5"/>
      <c r="AI28" s="5"/>
      <c r="AJ28" s="5"/>
    </row>
    <row r="29" spans="1:38" s="1" customFormat="1" ht="48" hidden="1" x14ac:dyDescent="0.2">
      <c r="A29" s="33" t="s">
        <v>143</v>
      </c>
      <c r="B29" s="33" t="s">
        <v>144</v>
      </c>
      <c r="C29" s="33" t="s">
        <v>98</v>
      </c>
      <c r="D29" s="34" t="s">
        <v>38</v>
      </c>
      <c r="E29" s="33" t="s">
        <v>99</v>
      </c>
      <c r="F29" s="33" t="s">
        <v>100</v>
      </c>
      <c r="G29" s="34" t="s">
        <v>41</v>
      </c>
      <c r="H29" s="34">
        <v>80</v>
      </c>
      <c r="I29" s="35">
        <v>2800000</v>
      </c>
      <c r="J29" s="36" t="s">
        <v>42</v>
      </c>
      <c r="K29" s="37" t="str">
        <f t="shared" si="0"/>
        <v>N</v>
      </c>
      <c r="L29" s="37">
        <f t="shared" si="1"/>
        <v>0</v>
      </c>
      <c r="M29" s="36">
        <v>1</v>
      </c>
      <c r="N29" s="36" t="s">
        <v>43</v>
      </c>
      <c r="O29" s="38" t="s">
        <v>42</v>
      </c>
      <c r="P29" s="38" t="s">
        <v>42</v>
      </c>
      <c r="Q29" s="38" t="s">
        <v>42</v>
      </c>
      <c r="R29" s="38" t="s">
        <v>43</v>
      </c>
      <c r="S29" s="38" t="s">
        <v>43</v>
      </c>
      <c r="T29" s="38" t="s">
        <v>44</v>
      </c>
      <c r="U29" s="38" t="s">
        <v>43</v>
      </c>
      <c r="V29" s="36" t="s">
        <v>43</v>
      </c>
      <c r="W29" s="39">
        <v>10</v>
      </c>
      <c r="X29" s="40" t="s">
        <v>42</v>
      </c>
      <c r="Y29" s="34" t="s">
        <v>45</v>
      </c>
      <c r="Z29" s="41">
        <v>268374.75</v>
      </c>
      <c r="AA29" s="34" t="s">
        <v>46</v>
      </c>
      <c r="AB29" s="39" t="s">
        <v>42</v>
      </c>
      <c r="AC29" s="39">
        <v>2</v>
      </c>
      <c r="AD29" s="36" t="s">
        <v>42</v>
      </c>
      <c r="AE29" s="34">
        <v>30</v>
      </c>
      <c r="AF29" s="42"/>
      <c r="AG29" s="5"/>
      <c r="AH29" s="5"/>
      <c r="AI29" s="5"/>
      <c r="AJ29" s="5"/>
      <c r="AK29" s="5"/>
      <c r="AL29" s="5"/>
    </row>
    <row r="30" spans="1:38" s="1" customFormat="1" ht="24" hidden="1" x14ac:dyDescent="0.2">
      <c r="A30" s="33" t="s">
        <v>145</v>
      </c>
      <c r="B30" s="33" t="s">
        <v>146</v>
      </c>
      <c r="C30" s="33" t="s">
        <v>147</v>
      </c>
      <c r="D30" s="34" t="s">
        <v>38</v>
      </c>
      <c r="E30" s="33" t="s">
        <v>66</v>
      </c>
      <c r="F30" s="33" t="s">
        <v>148</v>
      </c>
      <c r="G30" s="34" t="s">
        <v>52</v>
      </c>
      <c r="H30" s="34">
        <v>88</v>
      </c>
      <c r="I30" s="35">
        <v>2799990</v>
      </c>
      <c r="J30" s="36" t="s">
        <v>42</v>
      </c>
      <c r="K30" s="37" t="str">
        <f t="shared" si="0"/>
        <v>N</v>
      </c>
      <c r="L30" s="37">
        <f t="shared" si="1"/>
        <v>0</v>
      </c>
      <c r="M30" s="36">
        <v>1</v>
      </c>
      <c r="N30" s="36" t="s">
        <v>43</v>
      </c>
      <c r="O30" s="38" t="s">
        <v>42</v>
      </c>
      <c r="P30" s="38" t="s">
        <v>43</v>
      </c>
      <c r="Q30" s="38" t="s">
        <v>43</v>
      </c>
      <c r="R30" s="38" t="s">
        <v>42</v>
      </c>
      <c r="S30" s="38" t="s">
        <v>43</v>
      </c>
      <c r="T30" s="38" t="s">
        <v>44</v>
      </c>
      <c r="U30" s="38" t="s">
        <v>43</v>
      </c>
      <c r="V30" s="36" t="s">
        <v>42</v>
      </c>
      <c r="W30" s="39">
        <v>10</v>
      </c>
      <c r="X30" s="40" t="s">
        <v>42</v>
      </c>
      <c r="Y30" s="34" t="s">
        <v>45</v>
      </c>
      <c r="Z30" s="41">
        <v>251521.83</v>
      </c>
      <c r="AA30" s="34" t="s">
        <v>46</v>
      </c>
      <c r="AB30" s="39" t="s">
        <v>42</v>
      </c>
      <c r="AC30" s="39">
        <v>2</v>
      </c>
      <c r="AD30" s="36" t="s">
        <v>42</v>
      </c>
      <c r="AE30" s="34">
        <v>31</v>
      </c>
      <c r="AF30" s="42"/>
      <c r="AG30" s="5"/>
      <c r="AH30" s="5"/>
      <c r="AI30" s="5"/>
      <c r="AJ30" s="5"/>
    </row>
    <row r="31" spans="1:38" s="1" customFormat="1" ht="36" hidden="1" x14ac:dyDescent="0.2">
      <c r="A31" s="33" t="s">
        <v>149</v>
      </c>
      <c r="B31" s="33" t="s">
        <v>150</v>
      </c>
      <c r="C31" s="33" t="s">
        <v>151</v>
      </c>
      <c r="D31" s="34" t="s">
        <v>38</v>
      </c>
      <c r="E31" s="33" t="s">
        <v>152</v>
      </c>
      <c r="F31" s="33" t="s">
        <v>153</v>
      </c>
      <c r="G31" s="34" t="s">
        <v>41</v>
      </c>
      <c r="H31" s="34">
        <v>90</v>
      </c>
      <c r="I31" s="35">
        <v>2800000</v>
      </c>
      <c r="J31" s="36" t="s">
        <v>42</v>
      </c>
      <c r="K31" s="37" t="str">
        <f t="shared" si="0"/>
        <v>N</v>
      </c>
      <c r="L31" s="37">
        <f t="shared" si="1"/>
        <v>0</v>
      </c>
      <c r="M31" s="36">
        <v>1</v>
      </c>
      <c r="N31" s="36" t="s">
        <v>43</v>
      </c>
      <c r="O31" s="38" t="s">
        <v>43</v>
      </c>
      <c r="P31" s="38" t="s">
        <v>43</v>
      </c>
      <c r="Q31" s="38" t="s">
        <v>43</v>
      </c>
      <c r="R31" s="38" t="s">
        <v>43</v>
      </c>
      <c r="S31" s="38" t="s">
        <v>42</v>
      </c>
      <c r="T31" s="38">
        <v>1</v>
      </c>
      <c r="U31" s="38" t="s">
        <v>43</v>
      </c>
      <c r="V31" s="36" t="s">
        <v>43</v>
      </c>
      <c r="W31" s="39">
        <v>10</v>
      </c>
      <c r="X31" s="40" t="s">
        <v>42</v>
      </c>
      <c r="Y31" s="34" t="s">
        <v>45</v>
      </c>
      <c r="Z31" s="41">
        <v>238555.33</v>
      </c>
      <c r="AA31" s="34" t="s">
        <v>46</v>
      </c>
      <c r="AB31" s="39" t="s">
        <v>42</v>
      </c>
      <c r="AC31" s="39">
        <v>2</v>
      </c>
      <c r="AD31" s="36" t="s">
        <v>42</v>
      </c>
      <c r="AE31" s="34">
        <v>32</v>
      </c>
      <c r="AF31" s="42"/>
      <c r="AG31" s="5"/>
      <c r="AH31" s="5"/>
      <c r="AI31" s="5"/>
      <c r="AJ31" s="5"/>
    </row>
    <row r="32" spans="1:38" s="1" customFormat="1" ht="48" hidden="1" x14ac:dyDescent="0.2">
      <c r="A32" s="33" t="s">
        <v>154</v>
      </c>
      <c r="B32" s="33" t="s">
        <v>155</v>
      </c>
      <c r="C32" s="33" t="s">
        <v>156</v>
      </c>
      <c r="D32" s="34" t="s">
        <v>38</v>
      </c>
      <c r="E32" s="33" t="s">
        <v>157</v>
      </c>
      <c r="F32" s="33" t="s">
        <v>158</v>
      </c>
      <c r="G32" s="34" t="s">
        <v>41</v>
      </c>
      <c r="H32" s="34">
        <v>120</v>
      </c>
      <c r="I32" s="35">
        <v>2800000</v>
      </c>
      <c r="J32" s="36" t="s">
        <v>42</v>
      </c>
      <c r="K32" s="37" t="str">
        <f t="shared" si="0"/>
        <v>N</v>
      </c>
      <c r="L32" s="37">
        <f t="shared" si="1"/>
        <v>0</v>
      </c>
      <c r="M32" s="36">
        <v>1</v>
      </c>
      <c r="N32" s="36" t="s">
        <v>43</v>
      </c>
      <c r="O32" s="38" t="s">
        <v>42</v>
      </c>
      <c r="P32" s="38" t="s">
        <v>42</v>
      </c>
      <c r="Q32" s="38" t="s">
        <v>42</v>
      </c>
      <c r="R32" s="38" t="s">
        <v>43</v>
      </c>
      <c r="S32" s="38" t="s">
        <v>43</v>
      </c>
      <c r="T32" s="38" t="s">
        <v>44</v>
      </c>
      <c r="U32" s="38" t="s">
        <v>43</v>
      </c>
      <c r="V32" s="36" t="s">
        <v>43</v>
      </c>
      <c r="W32" s="39">
        <v>10</v>
      </c>
      <c r="X32" s="40" t="s">
        <v>42</v>
      </c>
      <c r="Y32" s="34" t="s">
        <v>45</v>
      </c>
      <c r="Z32" s="41">
        <v>204944.44</v>
      </c>
      <c r="AA32" s="34" t="s">
        <v>46</v>
      </c>
      <c r="AB32" s="39" t="s">
        <v>42</v>
      </c>
      <c r="AC32" s="39">
        <v>2</v>
      </c>
      <c r="AD32" s="36" t="s">
        <v>42</v>
      </c>
      <c r="AE32" s="34">
        <v>33</v>
      </c>
      <c r="AF32" s="42"/>
      <c r="AG32" s="5"/>
      <c r="AH32" s="5"/>
      <c r="AI32" s="5"/>
      <c r="AJ32" s="5"/>
    </row>
    <row r="33" spans="1:38" s="1" customFormat="1" hidden="1" x14ac:dyDescent="0.2">
      <c r="A33" s="33" t="s">
        <v>159</v>
      </c>
      <c r="B33" s="33" t="s">
        <v>160</v>
      </c>
      <c r="C33" s="33" t="s">
        <v>90</v>
      </c>
      <c r="D33" s="34" t="s">
        <v>76</v>
      </c>
      <c r="E33" s="33" t="s">
        <v>111</v>
      </c>
      <c r="F33" s="33" t="s">
        <v>112</v>
      </c>
      <c r="G33" s="34" t="s">
        <v>52</v>
      </c>
      <c r="H33" s="34">
        <v>54</v>
      </c>
      <c r="I33" s="35">
        <v>1745920</v>
      </c>
      <c r="J33" s="36" t="s">
        <v>42</v>
      </c>
      <c r="K33" s="37" t="str">
        <f t="shared" si="0"/>
        <v>N</v>
      </c>
      <c r="L33" s="37">
        <f t="shared" si="1"/>
        <v>0</v>
      </c>
      <c r="M33" s="36">
        <v>1</v>
      </c>
      <c r="N33" s="36" t="s">
        <v>43</v>
      </c>
      <c r="O33" s="38" t="s">
        <v>43</v>
      </c>
      <c r="P33" s="38" t="s">
        <v>43</v>
      </c>
      <c r="Q33" s="38" t="s">
        <v>43</v>
      </c>
      <c r="R33" s="38" t="s">
        <v>43</v>
      </c>
      <c r="S33" s="38" t="s">
        <v>43</v>
      </c>
      <c r="T33" s="38" t="s">
        <v>44</v>
      </c>
      <c r="U33" s="38" t="s">
        <v>43</v>
      </c>
      <c r="V33" s="36" t="s">
        <v>43</v>
      </c>
      <c r="W33" s="39">
        <v>10</v>
      </c>
      <c r="X33" s="40" t="s">
        <v>42</v>
      </c>
      <c r="Y33" s="34" t="s">
        <v>45</v>
      </c>
      <c r="Z33" s="41">
        <v>274820.74</v>
      </c>
      <c r="AA33" s="34" t="s">
        <v>46</v>
      </c>
      <c r="AB33" s="39" t="s">
        <v>42</v>
      </c>
      <c r="AC33" s="39">
        <v>2</v>
      </c>
      <c r="AD33" s="36" t="s">
        <v>42</v>
      </c>
      <c r="AE33" s="34">
        <v>35</v>
      </c>
      <c r="AF33" s="42"/>
      <c r="AG33" s="5"/>
      <c r="AH33" s="5"/>
      <c r="AI33" s="5"/>
      <c r="AJ33" s="5"/>
    </row>
    <row r="34" spans="1:38" s="1" customFormat="1" ht="48" hidden="1" x14ac:dyDescent="0.2">
      <c r="A34" s="33" t="s">
        <v>161</v>
      </c>
      <c r="B34" s="33" t="s">
        <v>162</v>
      </c>
      <c r="C34" s="33" t="s">
        <v>163</v>
      </c>
      <c r="D34" s="34" t="s">
        <v>38</v>
      </c>
      <c r="E34" s="33" t="s">
        <v>71</v>
      </c>
      <c r="F34" s="33" t="s">
        <v>72</v>
      </c>
      <c r="G34" s="34" t="s">
        <v>52</v>
      </c>
      <c r="H34" s="34">
        <v>99</v>
      </c>
      <c r="I34" s="35">
        <v>2800000</v>
      </c>
      <c r="J34" s="36" t="s">
        <v>42</v>
      </c>
      <c r="K34" s="37" t="str">
        <f t="shared" si="0"/>
        <v>N</v>
      </c>
      <c r="L34" s="37">
        <f t="shared" si="1"/>
        <v>0</v>
      </c>
      <c r="M34" s="36">
        <v>1</v>
      </c>
      <c r="N34" s="36" t="s">
        <v>43</v>
      </c>
      <c r="O34" s="38" t="s">
        <v>43</v>
      </c>
      <c r="P34" s="38" t="s">
        <v>43</v>
      </c>
      <c r="Q34" s="38" t="s">
        <v>43</v>
      </c>
      <c r="R34" s="38" t="s">
        <v>43</v>
      </c>
      <c r="S34" s="38" t="s">
        <v>43</v>
      </c>
      <c r="T34" s="38" t="s">
        <v>44</v>
      </c>
      <c r="U34" s="38" t="s">
        <v>43</v>
      </c>
      <c r="V34" s="36" t="s">
        <v>42</v>
      </c>
      <c r="W34" s="39">
        <v>10</v>
      </c>
      <c r="X34" s="40" t="s">
        <v>42</v>
      </c>
      <c r="Y34" s="34" t="s">
        <v>45</v>
      </c>
      <c r="Z34" s="41">
        <v>242857.14</v>
      </c>
      <c r="AA34" s="34" t="s">
        <v>46</v>
      </c>
      <c r="AB34" s="39" t="s">
        <v>42</v>
      </c>
      <c r="AC34" s="39">
        <v>2</v>
      </c>
      <c r="AD34" s="36" t="s">
        <v>42</v>
      </c>
      <c r="AE34" s="34">
        <v>37</v>
      </c>
      <c r="AF34" s="42"/>
      <c r="AG34" s="5"/>
      <c r="AH34" s="5"/>
      <c r="AI34" s="5"/>
      <c r="AJ34" s="5"/>
      <c r="AK34" s="5"/>
      <c r="AL34" s="5"/>
    </row>
    <row r="35" spans="1:38" s="1" customFormat="1" ht="24" hidden="1" x14ac:dyDescent="0.2">
      <c r="A35" s="33" t="s">
        <v>164</v>
      </c>
      <c r="B35" s="33" t="s">
        <v>165</v>
      </c>
      <c r="C35" s="33" t="s">
        <v>151</v>
      </c>
      <c r="D35" s="34" t="s">
        <v>38</v>
      </c>
      <c r="E35" s="33" t="s">
        <v>166</v>
      </c>
      <c r="F35" s="33" t="s">
        <v>167</v>
      </c>
      <c r="G35" s="34" t="s">
        <v>52</v>
      </c>
      <c r="H35" s="34">
        <v>96</v>
      </c>
      <c r="I35" s="35">
        <v>2800000</v>
      </c>
      <c r="J35" s="36" t="s">
        <v>42</v>
      </c>
      <c r="K35" s="37" t="str">
        <f t="shared" si="0"/>
        <v>N</v>
      </c>
      <c r="L35" s="37">
        <f t="shared" si="1"/>
        <v>0</v>
      </c>
      <c r="M35" s="36">
        <v>1</v>
      </c>
      <c r="N35" s="36" t="s">
        <v>43</v>
      </c>
      <c r="O35" s="38" t="s">
        <v>43</v>
      </c>
      <c r="P35" s="38" t="s">
        <v>43</v>
      </c>
      <c r="Q35" s="38" t="s">
        <v>43</v>
      </c>
      <c r="R35" s="38" t="s">
        <v>43</v>
      </c>
      <c r="S35" s="38" t="s">
        <v>43</v>
      </c>
      <c r="T35" s="38" t="s">
        <v>44</v>
      </c>
      <c r="U35" s="38" t="s">
        <v>43</v>
      </c>
      <c r="V35" s="36" t="s">
        <v>43</v>
      </c>
      <c r="W35" s="39">
        <v>10</v>
      </c>
      <c r="X35" s="40" t="s">
        <v>42</v>
      </c>
      <c r="Y35" s="34" t="s">
        <v>45</v>
      </c>
      <c r="Z35" s="41">
        <v>247916.67</v>
      </c>
      <c r="AA35" s="34" t="s">
        <v>46</v>
      </c>
      <c r="AB35" s="39" t="s">
        <v>42</v>
      </c>
      <c r="AC35" s="39">
        <v>2</v>
      </c>
      <c r="AD35" s="36" t="s">
        <v>42</v>
      </c>
      <c r="AE35" s="34">
        <v>38</v>
      </c>
      <c r="AF35" s="42"/>
      <c r="AG35" s="5"/>
      <c r="AH35" s="5"/>
      <c r="AI35" s="5"/>
      <c r="AJ35" s="5"/>
      <c r="AK35" s="5"/>
      <c r="AL35" s="5"/>
    </row>
    <row r="36" spans="1:38" s="1" customFormat="1" ht="24" hidden="1" x14ac:dyDescent="0.2">
      <c r="A36" s="33" t="s">
        <v>168</v>
      </c>
      <c r="B36" s="33" t="s">
        <v>169</v>
      </c>
      <c r="C36" s="33" t="s">
        <v>170</v>
      </c>
      <c r="D36" s="34" t="s">
        <v>38</v>
      </c>
      <c r="E36" s="33" t="s">
        <v>152</v>
      </c>
      <c r="F36" s="33" t="s">
        <v>171</v>
      </c>
      <c r="G36" s="34" t="s">
        <v>52</v>
      </c>
      <c r="H36" s="34">
        <v>90</v>
      </c>
      <c r="I36" s="35">
        <v>2800000</v>
      </c>
      <c r="J36" s="36" t="s">
        <v>42</v>
      </c>
      <c r="K36" s="37" t="str">
        <f t="shared" si="0"/>
        <v>N</v>
      </c>
      <c r="L36" s="37">
        <f t="shared" si="1"/>
        <v>0</v>
      </c>
      <c r="M36" s="36">
        <v>1</v>
      </c>
      <c r="N36" s="36" t="s">
        <v>43</v>
      </c>
      <c r="O36" s="38" t="s">
        <v>42</v>
      </c>
      <c r="P36" s="38" t="s">
        <v>43</v>
      </c>
      <c r="Q36" s="38" t="s">
        <v>43</v>
      </c>
      <c r="R36" s="38" t="s">
        <v>43</v>
      </c>
      <c r="S36" s="38" t="s">
        <v>43</v>
      </c>
      <c r="T36" s="38" t="s">
        <v>44</v>
      </c>
      <c r="U36" s="38" t="s">
        <v>43</v>
      </c>
      <c r="V36" s="36" t="s">
        <v>43</v>
      </c>
      <c r="W36" s="39">
        <v>10</v>
      </c>
      <c r="X36" s="40" t="s">
        <v>42</v>
      </c>
      <c r="Y36" s="34" t="s">
        <v>45</v>
      </c>
      <c r="Z36" s="41">
        <v>238555.33</v>
      </c>
      <c r="AA36" s="34" t="s">
        <v>46</v>
      </c>
      <c r="AB36" s="39" t="s">
        <v>42</v>
      </c>
      <c r="AC36" s="39">
        <v>2</v>
      </c>
      <c r="AD36" s="36" t="s">
        <v>42</v>
      </c>
      <c r="AE36" s="34">
        <v>39</v>
      </c>
      <c r="AF36" s="42"/>
      <c r="AG36" s="5"/>
      <c r="AH36" s="5"/>
      <c r="AI36" s="5"/>
      <c r="AJ36" s="5"/>
      <c r="AK36" s="5"/>
      <c r="AL36" s="5"/>
    </row>
    <row r="37" spans="1:38" s="1" customFormat="1" ht="24" hidden="1" x14ac:dyDescent="0.2">
      <c r="A37" s="33" t="s">
        <v>172</v>
      </c>
      <c r="B37" s="33" t="s">
        <v>173</v>
      </c>
      <c r="C37" s="33" t="s">
        <v>174</v>
      </c>
      <c r="D37" s="34" t="s">
        <v>38</v>
      </c>
      <c r="E37" s="33" t="s">
        <v>175</v>
      </c>
      <c r="F37" s="33" t="s">
        <v>176</v>
      </c>
      <c r="G37" s="34" t="s">
        <v>41</v>
      </c>
      <c r="H37" s="34">
        <v>90</v>
      </c>
      <c r="I37" s="35">
        <v>2800000</v>
      </c>
      <c r="J37" s="36" t="s">
        <v>42</v>
      </c>
      <c r="K37" s="37" t="str">
        <f t="shared" si="0"/>
        <v>N</v>
      </c>
      <c r="L37" s="37">
        <f t="shared" si="1"/>
        <v>0</v>
      </c>
      <c r="M37" s="36">
        <v>1</v>
      </c>
      <c r="N37" s="36" t="s">
        <v>43</v>
      </c>
      <c r="O37" s="38" t="s">
        <v>42</v>
      </c>
      <c r="P37" s="38" t="s">
        <v>43</v>
      </c>
      <c r="Q37" s="38" t="s">
        <v>42</v>
      </c>
      <c r="R37" s="38" t="s">
        <v>43</v>
      </c>
      <c r="S37" s="38" t="s">
        <v>43</v>
      </c>
      <c r="T37" s="38" t="s">
        <v>44</v>
      </c>
      <c r="U37" s="38" t="s">
        <v>43</v>
      </c>
      <c r="V37" s="36" t="s">
        <v>43</v>
      </c>
      <c r="W37" s="39">
        <v>10</v>
      </c>
      <c r="X37" s="40" t="s">
        <v>42</v>
      </c>
      <c r="Y37" s="34" t="s">
        <v>45</v>
      </c>
      <c r="Z37" s="41">
        <v>238555.33</v>
      </c>
      <c r="AA37" s="34" t="s">
        <v>46</v>
      </c>
      <c r="AB37" s="39" t="s">
        <v>42</v>
      </c>
      <c r="AC37" s="39">
        <v>2</v>
      </c>
      <c r="AD37" s="36" t="s">
        <v>42</v>
      </c>
      <c r="AE37" s="34">
        <v>40</v>
      </c>
      <c r="AF37" s="42"/>
      <c r="AG37" s="5"/>
      <c r="AH37" s="5"/>
      <c r="AI37" s="5"/>
      <c r="AJ37" s="5"/>
    </row>
    <row r="38" spans="1:38" s="1" customFormat="1" ht="36" hidden="1" x14ac:dyDescent="0.2">
      <c r="A38" s="33" t="s">
        <v>177</v>
      </c>
      <c r="B38" s="33" t="s">
        <v>178</v>
      </c>
      <c r="C38" s="33" t="s">
        <v>179</v>
      </c>
      <c r="D38" s="34" t="s">
        <v>38</v>
      </c>
      <c r="E38" s="33" t="s">
        <v>180</v>
      </c>
      <c r="F38" s="33" t="s">
        <v>181</v>
      </c>
      <c r="G38" s="34" t="s">
        <v>52</v>
      </c>
      <c r="H38" s="34">
        <v>80</v>
      </c>
      <c r="I38" s="35">
        <v>2790000</v>
      </c>
      <c r="J38" s="36" t="s">
        <v>42</v>
      </c>
      <c r="K38" s="37" t="str">
        <f t="shared" si="0"/>
        <v>N</v>
      </c>
      <c r="L38" s="37">
        <f t="shared" si="1"/>
        <v>0</v>
      </c>
      <c r="M38" s="36">
        <v>1</v>
      </c>
      <c r="N38" s="36" t="s">
        <v>43</v>
      </c>
      <c r="O38" s="38" t="s">
        <v>43</v>
      </c>
      <c r="P38" s="38" t="s">
        <v>43</v>
      </c>
      <c r="Q38" s="38" t="s">
        <v>43</v>
      </c>
      <c r="R38" s="38" t="s">
        <v>43</v>
      </c>
      <c r="S38" s="38" t="s">
        <v>43</v>
      </c>
      <c r="T38" s="38" t="s">
        <v>44</v>
      </c>
      <c r="U38" s="38" t="s">
        <v>43</v>
      </c>
      <c r="V38" s="36" t="s">
        <v>43</v>
      </c>
      <c r="W38" s="39">
        <v>10</v>
      </c>
      <c r="X38" s="40" t="s">
        <v>42</v>
      </c>
      <c r="Y38" s="34" t="s">
        <v>45</v>
      </c>
      <c r="Z38" s="41">
        <v>256388.79</v>
      </c>
      <c r="AA38" s="34" t="s">
        <v>46</v>
      </c>
      <c r="AB38" s="39" t="s">
        <v>42</v>
      </c>
      <c r="AC38" s="39">
        <v>2</v>
      </c>
      <c r="AD38" s="36" t="s">
        <v>42</v>
      </c>
      <c r="AE38" s="34">
        <v>42</v>
      </c>
      <c r="AF38" s="42"/>
      <c r="AG38" s="5"/>
      <c r="AH38" s="5"/>
      <c r="AI38" s="5"/>
      <c r="AJ38" s="5"/>
      <c r="AK38" s="5"/>
      <c r="AL38" s="5"/>
    </row>
    <row r="39" spans="1:38" s="1" customFormat="1" ht="24" hidden="1" x14ac:dyDescent="0.2">
      <c r="A39" s="33" t="s">
        <v>182</v>
      </c>
      <c r="B39" s="33" t="s">
        <v>183</v>
      </c>
      <c r="C39" s="33" t="s">
        <v>156</v>
      </c>
      <c r="D39" s="34" t="s">
        <v>38</v>
      </c>
      <c r="E39" s="33" t="s">
        <v>81</v>
      </c>
      <c r="F39" s="33" t="s">
        <v>184</v>
      </c>
      <c r="G39" s="34" t="s">
        <v>52</v>
      </c>
      <c r="H39" s="34">
        <v>84</v>
      </c>
      <c r="I39" s="35">
        <v>2700000</v>
      </c>
      <c r="J39" s="36" t="s">
        <v>42</v>
      </c>
      <c r="K39" s="37" t="str">
        <f t="shared" si="0"/>
        <v>N</v>
      </c>
      <c r="L39" s="37">
        <f t="shared" si="1"/>
        <v>0</v>
      </c>
      <c r="M39" s="36">
        <v>1</v>
      </c>
      <c r="N39" s="36" t="s">
        <v>43</v>
      </c>
      <c r="O39" s="38" t="s">
        <v>43</v>
      </c>
      <c r="P39" s="38" t="s">
        <v>43</v>
      </c>
      <c r="Q39" s="38" t="s">
        <v>43</v>
      </c>
      <c r="R39" s="38" t="s">
        <v>43</v>
      </c>
      <c r="S39" s="38" t="s">
        <v>43</v>
      </c>
      <c r="T39" s="38" t="s">
        <v>44</v>
      </c>
      <c r="U39" s="38" t="s">
        <v>43</v>
      </c>
      <c r="V39" s="36" t="s">
        <v>42</v>
      </c>
      <c r="W39" s="39">
        <v>10</v>
      </c>
      <c r="X39" s="40" t="s">
        <v>42</v>
      </c>
      <c r="Y39" s="34" t="s">
        <v>45</v>
      </c>
      <c r="Z39" s="41">
        <v>246466.61</v>
      </c>
      <c r="AA39" s="34" t="s">
        <v>46</v>
      </c>
      <c r="AB39" s="39" t="s">
        <v>42</v>
      </c>
      <c r="AC39" s="39">
        <v>2</v>
      </c>
      <c r="AD39" s="36" t="s">
        <v>42</v>
      </c>
      <c r="AE39" s="34">
        <v>43</v>
      </c>
      <c r="AF39" s="42"/>
      <c r="AG39" s="5"/>
      <c r="AH39" s="5"/>
      <c r="AI39" s="5"/>
      <c r="AJ39" s="5"/>
    </row>
    <row r="40" spans="1:38" s="1" customFormat="1" ht="24" hidden="1" x14ac:dyDescent="0.2">
      <c r="A40" s="33" t="s">
        <v>185</v>
      </c>
      <c r="B40" s="33" t="s">
        <v>186</v>
      </c>
      <c r="C40" s="33" t="s">
        <v>103</v>
      </c>
      <c r="D40" s="34" t="s">
        <v>38</v>
      </c>
      <c r="E40" s="33" t="s">
        <v>187</v>
      </c>
      <c r="F40" s="33" t="s">
        <v>188</v>
      </c>
      <c r="G40" s="34" t="s">
        <v>41</v>
      </c>
      <c r="H40" s="34">
        <v>86</v>
      </c>
      <c r="I40" s="35">
        <v>2800000</v>
      </c>
      <c r="J40" s="36" t="s">
        <v>42</v>
      </c>
      <c r="K40" s="37" t="str">
        <f t="shared" si="0"/>
        <v>N</v>
      </c>
      <c r="L40" s="37">
        <f t="shared" si="1"/>
        <v>0</v>
      </c>
      <c r="M40" s="36">
        <v>1</v>
      </c>
      <c r="N40" s="36" t="s">
        <v>43</v>
      </c>
      <c r="O40" s="38" t="s">
        <v>43</v>
      </c>
      <c r="P40" s="38" t="s">
        <v>43</v>
      </c>
      <c r="Q40" s="38" t="s">
        <v>43</v>
      </c>
      <c r="R40" s="38" t="s">
        <v>43</v>
      </c>
      <c r="S40" s="38" t="s">
        <v>43</v>
      </c>
      <c r="T40" s="38" t="s">
        <v>44</v>
      </c>
      <c r="U40" s="38" t="s">
        <v>43</v>
      </c>
      <c r="V40" s="36" t="s">
        <v>43</v>
      </c>
      <c r="W40" s="39">
        <v>10</v>
      </c>
      <c r="X40" s="40" t="s">
        <v>42</v>
      </c>
      <c r="Y40" s="34" t="s">
        <v>45</v>
      </c>
      <c r="Z40" s="41">
        <v>249650.93</v>
      </c>
      <c r="AA40" s="34" t="s">
        <v>46</v>
      </c>
      <c r="AB40" s="39" t="s">
        <v>42</v>
      </c>
      <c r="AC40" s="39">
        <v>2</v>
      </c>
      <c r="AD40" s="36" t="s">
        <v>42</v>
      </c>
      <c r="AE40" s="34">
        <v>44</v>
      </c>
      <c r="AF40" s="42"/>
      <c r="AG40" s="5"/>
      <c r="AH40" s="5"/>
      <c r="AI40" s="5"/>
      <c r="AJ40" s="5"/>
    </row>
    <row r="41" spans="1:38" s="5" customFormat="1" ht="48" hidden="1" x14ac:dyDescent="0.2">
      <c r="A41" s="33" t="s">
        <v>189</v>
      </c>
      <c r="B41" s="33" t="s">
        <v>190</v>
      </c>
      <c r="C41" s="33" t="s">
        <v>60</v>
      </c>
      <c r="D41" s="34" t="s">
        <v>38</v>
      </c>
      <c r="E41" s="33" t="s">
        <v>71</v>
      </c>
      <c r="F41" s="33" t="s">
        <v>72</v>
      </c>
      <c r="G41" s="34" t="s">
        <v>52</v>
      </c>
      <c r="H41" s="34">
        <v>108</v>
      </c>
      <c r="I41" s="35">
        <v>2800000</v>
      </c>
      <c r="J41" s="36" t="s">
        <v>42</v>
      </c>
      <c r="K41" s="37" t="str">
        <f t="shared" si="0"/>
        <v>N</v>
      </c>
      <c r="L41" s="37">
        <f t="shared" si="1"/>
        <v>1</v>
      </c>
      <c r="M41" s="36">
        <v>1</v>
      </c>
      <c r="N41" s="36" t="s">
        <v>43</v>
      </c>
      <c r="O41" s="38" t="s">
        <v>43</v>
      </c>
      <c r="P41" s="38" t="s">
        <v>43</v>
      </c>
      <c r="Q41" s="38" t="s">
        <v>43</v>
      </c>
      <c r="R41" s="38" t="s">
        <v>43</v>
      </c>
      <c r="S41" s="38" t="s">
        <v>43</v>
      </c>
      <c r="T41" s="38" t="s">
        <v>44</v>
      </c>
      <c r="U41" s="38" t="s">
        <v>43</v>
      </c>
      <c r="V41" s="36" t="s">
        <v>42</v>
      </c>
      <c r="W41" s="39">
        <v>10</v>
      </c>
      <c r="X41" s="40" t="s">
        <v>42</v>
      </c>
      <c r="Y41" s="34" t="s">
        <v>45</v>
      </c>
      <c r="Z41" s="41">
        <v>238000</v>
      </c>
      <c r="AA41" s="34" t="s">
        <v>46</v>
      </c>
      <c r="AB41" s="39" t="s">
        <v>42</v>
      </c>
      <c r="AC41" s="39">
        <v>2</v>
      </c>
      <c r="AD41" s="36" t="s">
        <v>42</v>
      </c>
      <c r="AE41" s="34">
        <v>45</v>
      </c>
      <c r="AF41" s="42"/>
    </row>
    <row r="42" spans="1:38" s="5" customFormat="1" hidden="1" x14ac:dyDescent="0.2">
      <c r="A42" s="23" t="s">
        <v>191</v>
      </c>
      <c r="B42" s="23" t="s">
        <v>192</v>
      </c>
      <c r="C42" s="23" t="s">
        <v>132</v>
      </c>
      <c r="D42" s="24" t="s">
        <v>38</v>
      </c>
      <c r="E42" s="23" t="s">
        <v>193</v>
      </c>
      <c r="F42" s="23" t="s">
        <v>194</v>
      </c>
      <c r="G42" s="24" t="s">
        <v>52</v>
      </c>
      <c r="H42" s="24">
        <v>76</v>
      </c>
      <c r="I42" s="25">
        <v>1102257</v>
      </c>
      <c r="J42" s="26" t="s">
        <v>42</v>
      </c>
      <c r="K42" s="27" t="str">
        <f t="shared" si="0"/>
        <v>Y</v>
      </c>
      <c r="L42" s="27">
        <f t="shared" si="1"/>
        <v>1</v>
      </c>
      <c r="M42" s="26">
        <v>1</v>
      </c>
      <c r="N42" s="26" t="s">
        <v>43</v>
      </c>
      <c r="O42" s="28" t="s">
        <v>43</v>
      </c>
      <c r="P42" s="28" t="s">
        <v>43</v>
      </c>
      <c r="Q42" s="28" t="s">
        <v>43</v>
      </c>
      <c r="R42" s="28" t="s">
        <v>43</v>
      </c>
      <c r="S42" s="28" t="s">
        <v>43</v>
      </c>
      <c r="T42" s="28" t="s">
        <v>44</v>
      </c>
      <c r="U42" s="28" t="s">
        <v>43</v>
      </c>
      <c r="V42" s="26" t="s">
        <v>43</v>
      </c>
      <c r="W42" s="29">
        <v>10</v>
      </c>
      <c r="X42" s="30" t="s">
        <v>42</v>
      </c>
      <c r="Y42" s="24" t="s">
        <v>195</v>
      </c>
      <c r="Z42" s="31">
        <v>123278.74</v>
      </c>
      <c r="AA42" s="24" t="s">
        <v>46</v>
      </c>
      <c r="AB42" s="29" t="s">
        <v>42</v>
      </c>
      <c r="AC42" s="29">
        <v>2</v>
      </c>
      <c r="AD42" s="26" t="s">
        <v>42</v>
      </c>
      <c r="AE42" s="24">
        <v>46</v>
      </c>
      <c r="AF42" s="32" t="s">
        <v>42</v>
      </c>
      <c r="AK42" s="1"/>
      <c r="AL42" s="1"/>
    </row>
    <row r="43" spans="1:38" s="5" customFormat="1" ht="36" hidden="1" x14ac:dyDescent="0.2">
      <c r="A43" s="33" t="s">
        <v>196</v>
      </c>
      <c r="B43" s="33" t="s">
        <v>197</v>
      </c>
      <c r="C43" s="33" t="s">
        <v>95</v>
      </c>
      <c r="D43" s="34" t="s">
        <v>38</v>
      </c>
      <c r="E43" s="33" t="s">
        <v>198</v>
      </c>
      <c r="F43" s="33" t="s">
        <v>199</v>
      </c>
      <c r="G43" s="34" t="s">
        <v>52</v>
      </c>
      <c r="H43" s="34">
        <v>90</v>
      </c>
      <c r="I43" s="35">
        <v>2800000</v>
      </c>
      <c r="J43" s="36" t="s">
        <v>42</v>
      </c>
      <c r="K43" s="37" t="str">
        <f t="shared" si="0"/>
        <v>N</v>
      </c>
      <c r="L43" s="37">
        <f t="shared" si="1"/>
        <v>0</v>
      </c>
      <c r="M43" s="36">
        <v>1</v>
      </c>
      <c r="N43" s="36" t="s">
        <v>43</v>
      </c>
      <c r="O43" s="38" t="s">
        <v>43</v>
      </c>
      <c r="P43" s="38" t="s">
        <v>43</v>
      </c>
      <c r="Q43" s="38" t="s">
        <v>43</v>
      </c>
      <c r="R43" s="38" t="s">
        <v>43</v>
      </c>
      <c r="S43" s="38" t="s">
        <v>43</v>
      </c>
      <c r="T43" s="38" t="s">
        <v>44</v>
      </c>
      <c r="U43" s="38" t="s">
        <v>43</v>
      </c>
      <c r="V43" s="36" t="s">
        <v>42</v>
      </c>
      <c r="W43" s="39">
        <v>10</v>
      </c>
      <c r="X43" s="40" t="s">
        <v>42</v>
      </c>
      <c r="Y43" s="34" t="s">
        <v>45</v>
      </c>
      <c r="Z43" s="41">
        <v>256511.11</v>
      </c>
      <c r="AA43" s="34" t="s">
        <v>46</v>
      </c>
      <c r="AB43" s="39" t="s">
        <v>42</v>
      </c>
      <c r="AC43" s="39">
        <v>2</v>
      </c>
      <c r="AD43" s="36" t="s">
        <v>42</v>
      </c>
      <c r="AE43" s="34">
        <v>47</v>
      </c>
      <c r="AF43" s="42"/>
    </row>
    <row r="44" spans="1:38" s="5" customFormat="1" ht="24" hidden="1" x14ac:dyDescent="0.2">
      <c r="A44" s="33" t="s">
        <v>200</v>
      </c>
      <c r="B44" s="33" t="s">
        <v>201</v>
      </c>
      <c r="C44" s="33" t="s">
        <v>65</v>
      </c>
      <c r="D44" s="34" t="s">
        <v>38</v>
      </c>
      <c r="E44" s="33" t="s">
        <v>81</v>
      </c>
      <c r="F44" s="33" t="s">
        <v>202</v>
      </c>
      <c r="G44" s="34" t="s">
        <v>52</v>
      </c>
      <c r="H44" s="34">
        <v>96</v>
      </c>
      <c r="I44" s="35">
        <v>2800000</v>
      </c>
      <c r="J44" s="36" t="s">
        <v>42</v>
      </c>
      <c r="K44" s="37" t="str">
        <f t="shared" si="0"/>
        <v>N</v>
      </c>
      <c r="L44" s="37">
        <f t="shared" si="1"/>
        <v>1</v>
      </c>
      <c r="M44" s="36">
        <v>1</v>
      </c>
      <c r="N44" s="36" t="s">
        <v>43</v>
      </c>
      <c r="O44" s="38" t="s">
        <v>43</v>
      </c>
      <c r="P44" s="38" t="s">
        <v>43</v>
      </c>
      <c r="Q44" s="38" t="s">
        <v>43</v>
      </c>
      <c r="R44" s="38" t="s">
        <v>43</v>
      </c>
      <c r="S44" s="38" t="s">
        <v>42</v>
      </c>
      <c r="T44" s="38">
        <v>1</v>
      </c>
      <c r="U44" s="38" t="s">
        <v>43</v>
      </c>
      <c r="V44" s="36" t="s">
        <v>42</v>
      </c>
      <c r="W44" s="39">
        <v>10</v>
      </c>
      <c r="X44" s="40" t="s">
        <v>42</v>
      </c>
      <c r="Y44" s="34" t="s">
        <v>45</v>
      </c>
      <c r="Z44" s="41">
        <v>230562.5</v>
      </c>
      <c r="AA44" s="34" t="s">
        <v>46</v>
      </c>
      <c r="AB44" s="39" t="s">
        <v>42</v>
      </c>
      <c r="AC44" s="39">
        <v>2</v>
      </c>
      <c r="AD44" s="36" t="s">
        <v>42</v>
      </c>
      <c r="AE44" s="34">
        <v>48</v>
      </c>
      <c r="AF44" s="42"/>
      <c r="AK44" s="1"/>
      <c r="AL44" s="1"/>
    </row>
    <row r="45" spans="1:38" s="5" customFormat="1" ht="48" hidden="1" x14ac:dyDescent="0.2">
      <c r="A45" s="33" t="s">
        <v>203</v>
      </c>
      <c r="B45" s="33" t="s">
        <v>204</v>
      </c>
      <c r="C45" s="33" t="s">
        <v>205</v>
      </c>
      <c r="D45" s="34" t="s">
        <v>38</v>
      </c>
      <c r="E45" s="33" t="s">
        <v>206</v>
      </c>
      <c r="F45" s="33" t="s">
        <v>207</v>
      </c>
      <c r="G45" s="34" t="s">
        <v>52</v>
      </c>
      <c r="H45" s="34">
        <v>72</v>
      </c>
      <c r="I45" s="35">
        <v>2625000</v>
      </c>
      <c r="J45" s="36" t="s">
        <v>42</v>
      </c>
      <c r="K45" s="37" t="str">
        <f t="shared" si="0"/>
        <v>N</v>
      </c>
      <c r="L45" s="37">
        <f t="shared" si="1"/>
        <v>0</v>
      </c>
      <c r="M45" s="36">
        <v>1</v>
      </c>
      <c r="N45" s="36" t="s">
        <v>43</v>
      </c>
      <c r="O45" s="38" t="s">
        <v>43</v>
      </c>
      <c r="P45" s="38" t="s">
        <v>43</v>
      </c>
      <c r="Q45" s="38" t="s">
        <v>43</v>
      </c>
      <c r="R45" s="38" t="s">
        <v>43</v>
      </c>
      <c r="S45" s="38" t="s">
        <v>43</v>
      </c>
      <c r="T45" s="38" t="s">
        <v>44</v>
      </c>
      <c r="U45" s="38" t="s">
        <v>43</v>
      </c>
      <c r="V45" s="36" t="s">
        <v>42</v>
      </c>
      <c r="W45" s="39">
        <v>10</v>
      </c>
      <c r="X45" s="40" t="s">
        <v>42</v>
      </c>
      <c r="Y45" s="34" t="s">
        <v>45</v>
      </c>
      <c r="Z45" s="41">
        <v>268028.90999999997</v>
      </c>
      <c r="AA45" s="34" t="s">
        <v>46</v>
      </c>
      <c r="AB45" s="39" t="s">
        <v>42</v>
      </c>
      <c r="AC45" s="39">
        <v>2</v>
      </c>
      <c r="AD45" s="36" t="s">
        <v>42</v>
      </c>
      <c r="AE45" s="34">
        <v>49</v>
      </c>
      <c r="AF45" s="42"/>
    </row>
    <row r="46" spans="1:38" s="5" customFormat="1" ht="48" hidden="1" x14ac:dyDescent="0.2">
      <c r="A46" s="33" t="s">
        <v>208</v>
      </c>
      <c r="B46" s="33" t="s">
        <v>209</v>
      </c>
      <c r="C46" s="33" t="s">
        <v>103</v>
      </c>
      <c r="D46" s="34" t="s">
        <v>38</v>
      </c>
      <c r="E46" s="33" t="s">
        <v>210</v>
      </c>
      <c r="F46" s="33" t="s">
        <v>211</v>
      </c>
      <c r="G46" s="34" t="s">
        <v>52</v>
      </c>
      <c r="H46" s="34">
        <v>96</v>
      </c>
      <c r="I46" s="35">
        <v>2700000</v>
      </c>
      <c r="J46" s="36" t="s">
        <v>42</v>
      </c>
      <c r="K46" s="37" t="str">
        <f t="shared" si="0"/>
        <v>N</v>
      </c>
      <c r="L46" s="37">
        <f t="shared" si="1"/>
        <v>0</v>
      </c>
      <c r="M46" s="36">
        <v>1</v>
      </c>
      <c r="N46" s="36" t="s">
        <v>43</v>
      </c>
      <c r="O46" s="38" t="s">
        <v>42</v>
      </c>
      <c r="P46" s="38" t="s">
        <v>43</v>
      </c>
      <c r="Q46" s="38" t="s">
        <v>42</v>
      </c>
      <c r="R46" s="38" t="s">
        <v>43</v>
      </c>
      <c r="S46" s="38" t="s">
        <v>43</v>
      </c>
      <c r="T46" s="38" t="s">
        <v>44</v>
      </c>
      <c r="U46" s="38" t="s">
        <v>43</v>
      </c>
      <c r="V46" s="36" t="s">
        <v>43</v>
      </c>
      <c r="W46" s="39">
        <v>10</v>
      </c>
      <c r="X46" s="40" t="s">
        <v>42</v>
      </c>
      <c r="Y46" s="34" t="s">
        <v>45</v>
      </c>
      <c r="Z46" s="41">
        <v>239062.5</v>
      </c>
      <c r="AA46" s="34" t="s">
        <v>46</v>
      </c>
      <c r="AB46" s="39" t="s">
        <v>42</v>
      </c>
      <c r="AC46" s="39">
        <v>2</v>
      </c>
      <c r="AD46" s="36" t="s">
        <v>42</v>
      </c>
      <c r="AE46" s="34">
        <v>50</v>
      </c>
      <c r="AF46" s="42"/>
      <c r="AK46" s="1"/>
      <c r="AL46" s="1"/>
    </row>
    <row r="47" spans="1:38" s="5" customFormat="1" ht="24" hidden="1" x14ac:dyDescent="0.2">
      <c r="A47" s="33" t="s">
        <v>212</v>
      </c>
      <c r="B47" s="33" t="s">
        <v>213</v>
      </c>
      <c r="C47" s="33" t="s">
        <v>132</v>
      </c>
      <c r="D47" s="34" t="s">
        <v>38</v>
      </c>
      <c r="E47" s="33" t="s">
        <v>56</v>
      </c>
      <c r="F47" s="33" t="s">
        <v>214</v>
      </c>
      <c r="G47" s="34" t="s">
        <v>52</v>
      </c>
      <c r="H47" s="34">
        <v>112</v>
      </c>
      <c r="I47" s="35">
        <v>2800000</v>
      </c>
      <c r="J47" s="36" t="s">
        <v>42</v>
      </c>
      <c r="K47" s="37" t="str">
        <f t="shared" si="0"/>
        <v>N</v>
      </c>
      <c r="L47" s="37">
        <f t="shared" si="1"/>
        <v>1</v>
      </c>
      <c r="M47" s="36">
        <v>1</v>
      </c>
      <c r="N47" s="36" t="s">
        <v>43</v>
      </c>
      <c r="O47" s="38" t="s">
        <v>43</v>
      </c>
      <c r="P47" s="38" t="s">
        <v>43</v>
      </c>
      <c r="Q47" s="38" t="s">
        <v>43</v>
      </c>
      <c r="R47" s="38" t="s">
        <v>43</v>
      </c>
      <c r="S47" s="38" t="s">
        <v>43</v>
      </c>
      <c r="T47" s="38" t="s">
        <v>44</v>
      </c>
      <c r="U47" s="38" t="s">
        <v>43</v>
      </c>
      <c r="V47" s="36" t="s">
        <v>42</v>
      </c>
      <c r="W47" s="39">
        <v>10</v>
      </c>
      <c r="X47" s="40" t="s">
        <v>42</v>
      </c>
      <c r="Y47" s="34" t="s">
        <v>45</v>
      </c>
      <c r="Z47" s="41">
        <v>212500</v>
      </c>
      <c r="AA47" s="34" t="s">
        <v>46</v>
      </c>
      <c r="AB47" s="39" t="s">
        <v>42</v>
      </c>
      <c r="AC47" s="39">
        <v>2</v>
      </c>
      <c r="AD47" s="36" t="s">
        <v>42</v>
      </c>
      <c r="AE47" s="34">
        <v>51</v>
      </c>
      <c r="AF47" s="42"/>
    </row>
    <row r="48" spans="1:38" s="5" customFormat="1" ht="48" hidden="1" x14ac:dyDescent="0.2">
      <c r="A48" s="33" t="s">
        <v>215</v>
      </c>
      <c r="B48" s="33" t="s">
        <v>216</v>
      </c>
      <c r="C48" s="33" t="s">
        <v>217</v>
      </c>
      <c r="D48" s="34" t="s">
        <v>38</v>
      </c>
      <c r="E48" s="33" t="s">
        <v>218</v>
      </c>
      <c r="F48" s="33" t="s">
        <v>219</v>
      </c>
      <c r="G48" s="34" t="s">
        <v>41</v>
      </c>
      <c r="H48" s="34">
        <v>84</v>
      </c>
      <c r="I48" s="35">
        <v>2800000</v>
      </c>
      <c r="J48" s="36" t="s">
        <v>42</v>
      </c>
      <c r="K48" s="37" t="str">
        <f t="shared" si="0"/>
        <v>N</v>
      </c>
      <c r="L48" s="37">
        <f t="shared" si="1"/>
        <v>0</v>
      </c>
      <c r="M48" s="36">
        <v>1</v>
      </c>
      <c r="N48" s="36" t="s">
        <v>43</v>
      </c>
      <c r="O48" s="38" t="s">
        <v>42</v>
      </c>
      <c r="P48" s="38" t="s">
        <v>42</v>
      </c>
      <c r="Q48" s="38" t="s">
        <v>42</v>
      </c>
      <c r="R48" s="38" t="s">
        <v>43</v>
      </c>
      <c r="S48" s="38" t="s">
        <v>43</v>
      </c>
      <c r="T48" s="38" t="s">
        <v>44</v>
      </c>
      <c r="U48" s="38" t="s">
        <v>43</v>
      </c>
      <c r="V48" s="36" t="s">
        <v>43</v>
      </c>
      <c r="W48" s="39">
        <v>10</v>
      </c>
      <c r="X48" s="40" t="s">
        <v>42</v>
      </c>
      <c r="Y48" s="34" t="s">
        <v>45</v>
      </c>
      <c r="Z48" s="41">
        <v>263500</v>
      </c>
      <c r="AA48" s="34" t="s">
        <v>46</v>
      </c>
      <c r="AB48" s="39" t="s">
        <v>42</v>
      </c>
      <c r="AC48" s="39">
        <v>2</v>
      </c>
      <c r="AD48" s="36" t="s">
        <v>42</v>
      </c>
      <c r="AE48" s="34">
        <v>52</v>
      </c>
      <c r="AF48" s="42"/>
    </row>
    <row r="49" spans="1:38" s="5" customFormat="1" ht="36" hidden="1" x14ac:dyDescent="0.2">
      <c r="A49" s="33" t="s">
        <v>220</v>
      </c>
      <c r="B49" s="33" t="s">
        <v>221</v>
      </c>
      <c r="C49" s="33" t="s">
        <v>65</v>
      </c>
      <c r="D49" s="34" t="s">
        <v>38</v>
      </c>
      <c r="E49" s="33" t="s">
        <v>128</v>
      </c>
      <c r="F49" s="33" t="s">
        <v>222</v>
      </c>
      <c r="G49" s="34" t="s">
        <v>52</v>
      </c>
      <c r="H49" s="34">
        <v>80</v>
      </c>
      <c r="I49" s="35">
        <v>2800000</v>
      </c>
      <c r="J49" s="36" t="s">
        <v>42</v>
      </c>
      <c r="K49" s="37" t="str">
        <f t="shared" si="0"/>
        <v>N</v>
      </c>
      <c r="L49" s="37">
        <f t="shared" si="1"/>
        <v>1</v>
      </c>
      <c r="M49" s="36">
        <v>1</v>
      </c>
      <c r="N49" s="36" t="s">
        <v>43</v>
      </c>
      <c r="O49" s="38" t="s">
        <v>42</v>
      </c>
      <c r="P49" s="38" t="s">
        <v>42</v>
      </c>
      <c r="Q49" s="38" t="s">
        <v>42</v>
      </c>
      <c r="R49" s="38" t="s">
        <v>43</v>
      </c>
      <c r="S49" s="38" t="s">
        <v>43</v>
      </c>
      <c r="T49" s="38" t="s">
        <v>44</v>
      </c>
      <c r="U49" s="38" t="s">
        <v>43</v>
      </c>
      <c r="V49" s="36" t="s">
        <v>42</v>
      </c>
      <c r="W49" s="39">
        <v>10</v>
      </c>
      <c r="X49" s="40" t="s">
        <v>42</v>
      </c>
      <c r="Y49" s="34" t="s">
        <v>45</v>
      </c>
      <c r="Z49" s="41">
        <v>257307.75</v>
      </c>
      <c r="AA49" s="34" t="s">
        <v>46</v>
      </c>
      <c r="AB49" s="39" t="s">
        <v>42</v>
      </c>
      <c r="AC49" s="39">
        <v>2</v>
      </c>
      <c r="AD49" s="36" t="s">
        <v>42</v>
      </c>
      <c r="AE49" s="34">
        <v>54</v>
      </c>
      <c r="AF49" s="42"/>
      <c r="AK49" s="1"/>
      <c r="AL49" s="1"/>
    </row>
    <row r="50" spans="1:38" s="5" customFormat="1" hidden="1" x14ac:dyDescent="0.2">
      <c r="A50" s="33" t="s">
        <v>223</v>
      </c>
      <c r="B50" s="33" t="s">
        <v>224</v>
      </c>
      <c r="C50" s="33" t="s">
        <v>85</v>
      </c>
      <c r="D50" s="34" t="s">
        <v>76</v>
      </c>
      <c r="E50" s="33" t="s">
        <v>111</v>
      </c>
      <c r="F50" s="33" t="s">
        <v>112</v>
      </c>
      <c r="G50" s="34" t="s">
        <v>52</v>
      </c>
      <c r="H50" s="34">
        <v>55</v>
      </c>
      <c r="I50" s="35">
        <v>1789430</v>
      </c>
      <c r="J50" s="36" t="s">
        <v>42</v>
      </c>
      <c r="K50" s="37" t="str">
        <f t="shared" si="0"/>
        <v>N</v>
      </c>
      <c r="L50" s="37">
        <f t="shared" si="1"/>
        <v>0</v>
      </c>
      <c r="M50" s="36">
        <v>1</v>
      </c>
      <c r="N50" s="36" t="s">
        <v>43</v>
      </c>
      <c r="O50" s="38" t="s">
        <v>43</v>
      </c>
      <c r="P50" s="38" t="s">
        <v>43</v>
      </c>
      <c r="Q50" s="38" t="s">
        <v>43</v>
      </c>
      <c r="R50" s="38" t="s">
        <v>43</v>
      </c>
      <c r="S50" s="38" t="s">
        <v>43</v>
      </c>
      <c r="T50" s="38" t="s">
        <v>44</v>
      </c>
      <c r="U50" s="38" t="s">
        <v>43</v>
      </c>
      <c r="V50" s="36" t="s">
        <v>43</v>
      </c>
      <c r="W50" s="39">
        <v>10</v>
      </c>
      <c r="X50" s="40" t="s">
        <v>42</v>
      </c>
      <c r="Y50" s="34" t="s">
        <v>45</v>
      </c>
      <c r="Z50" s="41">
        <v>276548.27</v>
      </c>
      <c r="AA50" s="34" t="s">
        <v>46</v>
      </c>
      <c r="AB50" s="39" t="s">
        <v>42</v>
      </c>
      <c r="AC50" s="39">
        <v>2</v>
      </c>
      <c r="AD50" s="36" t="s">
        <v>42</v>
      </c>
      <c r="AE50" s="34">
        <v>55</v>
      </c>
      <c r="AF50" s="42"/>
      <c r="AK50" s="1"/>
      <c r="AL50" s="1"/>
    </row>
    <row r="51" spans="1:38" s="5" customFormat="1" hidden="1" x14ac:dyDescent="0.2">
      <c r="A51" s="33" t="s">
        <v>225</v>
      </c>
      <c r="B51" s="33" t="s">
        <v>226</v>
      </c>
      <c r="C51" s="33" t="s">
        <v>98</v>
      </c>
      <c r="D51" s="34" t="s">
        <v>38</v>
      </c>
      <c r="E51" s="33" t="s">
        <v>227</v>
      </c>
      <c r="F51" s="33" t="s">
        <v>228</v>
      </c>
      <c r="G51" s="34" t="s">
        <v>52</v>
      </c>
      <c r="H51" s="34">
        <v>90</v>
      </c>
      <c r="I51" s="35">
        <v>2800000</v>
      </c>
      <c r="J51" s="36" t="s">
        <v>42</v>
      </c>
      <c r="K51" s="37" t="str">
        <f t="shared" si="0"/>
        <v>N</v>
      </c>
      <c r="L51" s="37">
        <f t="shared" si="1"/>
        <v>0</v>
      </c>
      <c r="M51" s="36">
        <v>1</v>
      </c>
      <c r="N51" s="36" t="s">
        <v>43</v>
      </c>
      <c r="O51" s="38" t="s">
        <v>43</v>
      </c>
      <c r="P51" s="38" t="s">
        <v>43</v>
      </c>
      <c r="Q51" s="38" t="s">
        <v>43</v>
      </c>
      <c r="R51" s="38" t="s">
        <v>43</v>
      </c>
      <c r="S51" s="38" t="s">
        <v>43</v>
      </c>
      <c r="T51" s="38" t="s">
        <v>44</v>
      </c>
      <c r="U51" s="38" t="s">
        <v>43</v>
      </c>
      <c r="V51" s="36" t="s">
        <v>42</v>
      </c>
      <c r="W51" s="39">
        <v>10</v>
      </c>
      <c r="X51" s="40" t="s">
        <v>42</v>
      </c>
      <c r="Y51" s="34" t="s">
        <v>45</v>
      </c>
      <c r="Z51" s="41">
        <v>264444.44</v>
      </c>
      <c r="AA51" s="34" t="s">
        <v>46</v>
      </c>
      <c r="AB51" s="39" t="s">
        <v>42</v>
      </c>
      <c r="AC51" s="39">
        <v>2</v>
      </c>
      <c r="AD51" s="36" t="s">
        <v>42</v>
      </c>
      <c r="AE51" s="34">
        <v>56</v>
      </c>
      <c r="AF51" s="42"/>
    </row>
    <row r="52" spans="1:38" s="5" customFormat="1" ht="24" hidden="1" x14ac:dyDescent="0.2">
      <c r="A52" s="33" t="s">
        <v>229</v>
      </c>
      <c r="B52" s="33" t="s">
        <v>230</v>
      </c>
      <c r="C52" s="33" t="s">
        <v>179</v>
      </c>
      <c r="D52" s="34" t="s">
        <v>38</v>
      </c>
      <c r="E52" s="33" t="s">
        <v>106</v>
      </c>
      <c r="F52" s="33" t="s">
        <v>231</v>
      </c>
      <c r="G52" s="34" t="s">
        <v>52</v>
      </c>
      <c r="H52" s="34">
        <v>92</v>
      </c>
      <c r="I52" s="35">
        <v>2800000</v>
      </c>
      <c r="J52" s="36" t="s">
        <v>42</v>
      </c>
      <c r="K52" s="37" t="str">
        <f t="shared" si="0"/>
        <v>N</v>
      </c>
      <c r="L52" s="37">
        <f t="shared" si="1"/>
        <v>0</v>
      </c>
      <c r="M52" s="36">
        <v>1</v>
      </c>
      <c r="N52" s="36" t="s">
        <v>43</v>
      </c>
      <c r="O52" s="38" t="s">
        <v>43</v>
      </c>
      <c r="P52" s="38" t="s">
        <v>43</v>
      </c>
      <c r="Q52" s="38" t="s">
        <v>43</v>
      </c>
      <c r="R52" s="38" t="s">
        <v>43</v>
      </c>
      <c r="S52" s="38" t="s">
        <v>43</v>
      </c>
      <c r="T52" s="38" t="s">
        <v>44</v>
      </c>
      <c r="U52" s="38" t="s">
        <v>43</v>
      </c>
      <c r="V52" s="36" t="s">
        <v>42</v>
      </c>
      <c r="W52" s="39">
        <v>10</v>
      </c>
      <c r="X52" s="40" t="s">
        <v>42</v>
      </c>
      <c r="Y52" s="34" t="s">
        <v>45</v>
      </c>
      <c r="Z52" s="41">
        <v>233369.35</v>
      </c>
      <c r="AA52" s="34" t="s">
        <v>46</v>
      </c>
      <c r="AB52" s="39" t="s">
        <v>42</v>
      </c>
      <c r="AC52" s="39">
        <v>2</v>
      </c>
      <c r="AD52" s="36" t="s">
        <v>42</v>
      </c>
      <c r="AE52" s="34">
        <v>57</v>
      </c>
      <c r="AF52" s="42"/>
    </row>
    <row r="53" spans="1:38" s="5" customFormat="1" ht="24" hidden="1" x14ac:dyDescent="0.2">
      <c r="A53" s="33" t="s">
        <v>232</v>
      </c>
      <c r="B53" s="33" t="s">
        <v>233</v>
      </c>
      <c r="C53" s="33" t="s">
        <v>70</v>
      </c>
      <c r="D53" s="34" t="s">
        <v>38</v>
      </c>
      <c r="E53" s="33" t="s">
        <v>39</v>
      </c>
      <c r="F53" s="33" t="s">
        <v>234</v>
      </c>
      <c r="G53" s="34" t="s">
        <v>41</v>
      </c>
      <c r="H53" s="34">
        <v>80</v>
      </c>
      <c r="I53" s="35">
        <v>2450000</v>
      </c>
      <c r="J53" s="36" t="s">
        <v>42</v>
      </c>
      <c r="K53" s="37" t="str">
        <f t="shared" si="0"/>
        <v>N</v>
      </c>
      <c r="L53" s="37">
        <f t="shared" si="1"/>
        <v>0</v>
      </c>
      <c r="M53" s="36">
        <v>1</v>
      </c>
      <c r="N53" s="36" t="s">
        <v>43</v>
      </c>
      <c r="O53" s="38" t="s">
        <v>43</v>
      </c>
      <c r="P53" s="38" t="s">
        <v>43</v>
      </c>
      <c r="Q53" s="38" t="s">
        <v>43</v>
      </c>
      <c r="R53" s="38" t="s">
        <v>43</v>
      </c>
      <c r="S53" s="38" t="s">
        <v>43</v>
      </c>
      <c r="T53" s="38" t="s">
        <v>44</v>
      </c>
      <c r="U53" s="38" t="s">
        <v>43</v>
      </c>
      <c r="V53" s="36" t="s">
        <v>43</v>
      </c>
      <c r="W53" s="39">
        <v>10</v>
      </c>
      <c r="X53" s="40" t="s">
        <v>42</v>
      </c>
      <c r="Y53" s="34" t="s">
        <v>45</v>
      </c>
      <c r="Z53" s="41">
        <v>252503.13</v>
      </c>
      <c r="AA53" s="34" t="s">
        <v>46</v>
      </c>
      <c r="AB53" s="39" t="s">
        <v>42</v>
      </c>
      <c r="AC53" s="39">
        <v>2</v>
      </c>
      <c r="AD53" s="36" t="s">
        <v>42</v>
      </c>
      <c r="AE53" s="34">
        <v>60</v>
      </c>
      <c r="AF53" s="42"/>
    </row>
    <row r="54" spans="1:38" s="5" customFormat="1" ht="48" hidden="1" x14ac:dyDescent="0.2">
      <c r="A54" s="33" t="s">
        <v>235</v>
      </c>
      <c r="B54" s="33" t="s">
        <v>236</v>
      </c>
      <c r="C54" s="33" t="s">
        <v>103</v>
      </c>
      <c r="D54" s="34" t="s">
        <v>38</v>
      </c>
      <c r="E54" s="33" t="s">
        <v>128</v>
      </c>
      <c r="F54" s="33" t="s">
        <v>237</v>
      </c>
      <c r="G54" s="34" t="s">
        <v>52</v>
      </c>
      <c r="H54" s="34">
        <v>80</v>
      </c>
      <c r="I54" s="35">
        <v>2800000</v>
      </c>
      <c r="J54" s="36" t="s">
        <v>42</v>
      </c>
      <c r="K54" s="37" t="str">
        <f t="shared" si="0"/>
        <v>N</v>
      </c>
      <c r="L54" s="37">
        <f t="shared" si="1"/>
        <v>0</v>
      </c>
      <c r="M54" s="36">
        <v>1</v>
      </c>
      <c r="N54" s="36" t="s">
        <v>43</v>
      </c>
      <c r="O54" s="38" t="s">
        <v>42</v>
      </c>
      <c r="P54" s="38" t="s">
        <v>43</v>
      </c>
      <c r="Q54" s="38" t="s">
        <v>43</v>
      </c>
      <c r="R54" s="38" t="s">
        <v>43</v>
      </c>
      <c r="S54" s="38" t="s">
        <v>43</v>
      </c>
      <c r="T54" s="38" t="s">
        <v>44</v>
      </c>
      <c r="U54" s="38" t="s">
        <v>43</v>
      </c>
      <c r="V54" s="36" t="s">
        <v>43</v>
      </c>
      <c r="W54" s="39">
        <v>10</v>
      </c>
      <c r="X54" s="40" t="s">
        <v>42</v>
      </c>
      <c r="Y54" s="34" t="s">
        <v>45</v>
      </c>
      <c r="Z54" s="41">
        <v>276675</v>
      </c>
      <c r="AA54" s="34" t="s">
        <v>46</v>
      </c>
      <c r="AB54" s="39" t="s">
        <v>42</v>
      </c>
      <c r="AC54" s="39">
        <v>2</v>
      </c>
      <c r="AD54" s="36" t="s">
        <v>42</v>
      </c>
      <c r="AE54" s="34">
        <v>62</v>
      </c>
      <c r="AF54" s="42"/>
      <c r="AK54" s="1"/>
      <c r="AL54" s="1"/>
    </row>
    <row r="55" spans="1:38" s="5" customFormat="1" ht="36" hidden="1" x14ac:dyDescent="0.2">
      <c r="A55" s="33" t="s">
        <v>238</v>
      </c>
      <c r="B55" s="33" t="s">
        <v>239</v>
      </c>
      <c r="C55" s="33" t="s">
        <v>95</v>
      </c>
      <c r="D55" s="34" t="s">
        <v>38</v>
      </c>
      <c r="E55" s="33" t="s">
        <v>240</v>
      </c>
      <c r="F55" s="33" t="s">
        <v>241</v>
      </c>
      <c r="G55" s="34" t="s">
        <v>52</v>
      </c>
      <c r="H55" s="34">
        <v>90</v>
      </c>
      <c r="I55" s="35">
        <v>2750000</v>
      </c>
      <c r="J55" s="36" t="s">
        <v>42</v>
      </c>
      <c r="K55" s="37" t="str">
        <f t="shared" si="0"/>
        <v>N</v>
      </c>
      <c r="L55" s="37">
        <f t="shared" si="1"/>
        <v>0</v>
      </c>
      <c r="M55" s="36">
        <v>1</v>
      </c>
      <c r="N55" s="36" t="s">
        <v>43</v>
      </c>
      <c r="O55" s="38" t="s">
        <v>43</v>
      </c>
      <c r="P55" s="38" t="s">
        <v>43</v>
      </c>
      <c r="Q55" s="38" t="s">
        <v>43</v>
      </c>
      <c r="R55" s="38" t="s">
        <v>43</v>
      </c>
      <c r="S55" s="38" t="s">
        <v>43</v>
      </c>
      <c r="T55" s="38" t="s">
        <v>44</v>
      </c>
      <c r="U55" s="38" t="s">
        <v>43</v>
      </c>
      <c r="V55" s="36" t="s">
        <v>42</v>
      </c>
      <c r="W55" s="39">
        <v>10</v>
      </c>
      <c r="X55" s="40" t="s">
        <v>42</v>
      </c>
      <c r="Y55" s="34" t="s">
        <v>45</v>
      </c>
      <c r="Z55" s="41">
        <v>259722.22</v>
      </c>
      <c r="AA55" s="34" t="s">
        <v>46</v>
      </c>
      <c r="AB55" s="39" t="s">
        <v>42</v>
      </c>
      <c r="AC55" s="39">
        <v>2</v>
      </c>
      <c r="AD55" s="36" t="s">
        <v>42</v>
      </c>
      <c r="AE55" s="34">
        <v>63</v>
      </c>
      <c r="AF55" s="42"/>
      <c r="AK55" s="1"/>
      <c r="AL55" s="1"/>
    </row>
    <row r="56" spans="1:38" s="5" customFormat="1" ht="24" hidden="1" x14ac:dyDescent="0.2">
      <c r="A56" s="33" t="s">
        <v>242</v>
      </c>
      <c r="B56" s="33" t="s">
        <v>243</v>
      </c>
      <c r="C56" s="33" t="s">
        <v>132</v>
      </c>
      <c r="D56" s="34" t="s">
        <v>38</v>
      </c>
      <c r="E56" s="33" t="s">
        <v>152</v>
      </c>
      <c r="F56" s="33" t="s">
        <v>171</v>
      </c>
      <c r="G56" s="34" t="s">
        <v>52</v>
      </c>
      <c r="H56" s="34">
        <v>90</v>
      </c>
      <c r="I56" s="35">
        <v>2800000</v>
      </c>
      <c r="J56" s="36" t="s">
        <v>42</v>
      </c>
      <c r="K56" s="37" t="str">
        <f t="shared" si="0"/>
        <v>N</v>
      </c>
      <c r="L56" s="37">
        <f t="shared" si="1"/>
        <v>1</v>
      </c>
      <c r="M56" s="36">
        <v>1</v>
      </c>
      <c r="N56" s="36" t="s">
        <v>43</v>
      </c>
      <c r="O56" s="38" t="s">
        <v>43</v>
      </c>
      <c r="P56" s="38" t="s">
        <v>43</v>
      </c>
      <c r="Q56" s="38" t="s">
        <v>43</v>
      </c>
      <c r="R56" s="38" t="s">
        <v>43</v>
      </c>
      <c r="S56" s="38" t="s">
        <v>43</v>
      </c>
      <c r="T56" s="38" t="s">
        <v>44</v>
      </c>
      <c r="U56" s="38" t="s">
        <v>43</v>
      </c>
      <c r="V56" s="36" t="s">
        <v>42</v>
      </c>
      <c r="W56" s="39">
        <v>10</v>
      </c>
      <c r="X56" s="40" t="s">
        <v>42</v>
      </c>
      <c r="Y56" s="34" t="s">
        <v>45</v>
      </c>
      <c r="Z56" s="41">
        <v>264444.44</v>
      </c>
      <c r="AA56" s="34" t="s">
        <v>46</v>
      </c>
      <c r="AB56" s="39" t="s">
        <v>42</v>
      </c>
      <c r="AC56" s="39">
        <v>2</v>
      </c>
      <c r="AD56" s="36" t="s">
        <v>42</v>
      </c>
      <c r="AE56" s="34">
        <v>64</v>
      </c>
      <c r="AF56" s="42"/>
      <c r="AK56" s="1"/>
      <c r="AL56" s="1"/>
    </row>
    <row r="57" spans="1:38" s="5" customFormat="1" ht="36" hidden="1" x14ac:dyDescent="0.2">
      <c r="A57" s="33" t="s">
        <v>244</v>
      </c>
      <c r="B57" s="33" t="s">
        <v>245</v>
      </c>
      <c r="C57" s="33" t="s">
        <v>65</v>
      </c>
      <c r="D57" s="34" t="s">
        <v>38</v>
      </c>
      <c r="E57" s="33" t="s">
        <v>198</v>
      </c>
      <c r="F57" s="33" t="s">
        <v>246</v>
      </c>
      <c r="G57" s="34" t="s">
        <v>52</v>
      </c>
      <c r="H57" s="34">
        <v>80</v>
      </c>
      <c r="I57" s="35">
        <v>2700000</v>
      </c>
      <c r="J57" s="36" t="s">
        <v>42</v>
      </c>
      <c r="K57" s="37" t="str">
        <f t="shared" si="0"/>
        <v>N</v>
      </c>
      <c r="L57" s="37">
        <f t="shared" si="1"/>
        <v>1</v>
      </c>
      <c r="M57" s="36">
        <v>1</v>
      </c>
      <c r="N57" s="36" t="s">
        <v>43</v>
      </c>
      <c r="O57" s="38" t="s">
        <v>43</v>
      </c>
      <c r="P57" s="38" t="s">
        <v>43</v>
      </c>
      <c r="Q57" s="38" t="s">
        <v>43</v>
      </c>
      <c r="R57" s="38" t="s">
        <v>43</v>
      </c>
      <c r="S57" s="38" t="s">
        <v>42</v>
      </c>
      <c r="T57" s="38">
        <v>1</v>
      </c>
      <c r="U57" s="38" t="s">
        <v>43</v>
      </c>
      <c r="V57" s="36" t="s">
        <v>42</v>
      </c>
      <c r="W57" s="39">
        <v>10</v>
      </c>
      <c r="X57" s="40" t="s">
        <v>42</v>
      </c>
      <c r="Y57" s="34" t="s">
        <v>45</v>
      </c>
      <c r="Z57" s="41">
        <v>278268.75</v>
      </c>
      <c r="AA57" s="34" t="s">
        <v>46</v>
      </c>
      <c r="AB57" s="39" t="s">
        <v>42</v>
      </c>
      <c r="AC57" s="39">
        <v>2</v>
      </c>
      <c r="AD57" s="36" t="s">
        <v>42</v>
      </c>
      <c r="AE57" s="34">
        <v>66</v>
      </c>
      <c r="AF57" s="42"/>
    </row>
    <row r="58" spans="1:38" s="5" customFormat="1" ht="24" hidden="1" x14ac:dyDescent="0.2">
      <c r="A58" s="33" t="s">
        <v>247</v>
      </c>
      <c r="B58" s="33" t="s">
        <v>248</v>
      </c>
      <c r="C58" s="33" t="s">
        <v>249</v>
      </c>
      <c r="D58" s="34" t="s">
        <v>76</v>
      </c>
      <c r="E58" s="33" t="s">
        <v>137</v>
      </c>
      <c r="F58" s="33" t="s">
        <v>138</v>
      </c>
      <c r="G58" s="34" t="s">
        <v>41</v>
      </c>
      <c r="H58" s="34">
        <v>56</v>
      </c>
      <c r="I58" s="35">
        <v>1936294</v>
      </c>
      <c r="J58" s="36" t="s">
        <v>42</v>
      </c>
      <c r="K58" s="37" t="str">
        <f t="shared" si="0"/>
        <v>N</v>
      </c>
      <c r="L58" s="37">
        <f t="shared" si="1"/>
        <v>0</v>
      </c>
      <c r="M58" s="36">
        <v>1</v>
      </c>
      <c r="N58" s="36" t="s">
        <v>43</v>
      </c>
      <c r="O58" s="38" t="s">
        <v>43</v>
      </c>
      <c r="P58" s="38" t="s">
        <v>43</v>
      </c>
      <c r="Q58" s="38" t="s">
        <v>43</v>
      </c>
      <c r="R58" s="38" t="s">
        <v>43</v>
      </c>
      <c r="S58" s="38" t="s">
        <v>43</v>
      </c>
      <c r="T58" s="38" t="s">
        <v>44</v>
      </c>
      <c r="U58" s="38" t="s">
        <v>43</v>
      </c>
      <c r="V58" s="36" t="s">
        <v>43</v>
      </c>
      <c r="W58" s="39">
        <v>10</v>
      </c>
      <c r="X58" s="40" t="s">
        <v>42</v>
      </c>
      <c r="Y58" s="34" t="s">
        <v>45</v>
      </c>
      <c r="Z58" s="41">
        <v>273328.64000000001</v>
      </c>
      <c r="AA58" s="34" t="s">
        <v>46</v>
      </c>
      <c r="AB58" s="39" t="s">
        <v>42</v>
      </c>
      <c r="AC58" s="39">
        <v>2</v>
      </c>
      <c r="AD58" s="36" t="s">
        <v>42</v>
      </c>
      <c r="AE58" s="34">
        <v>67</v>
      </c>
      <c r="AF58" s="42"/>
      <c r="AK58" s="1"/>
      <c r="AL58" s="1"/>
    </row>
    <row r="59" spans="1:38" s="5" customFormat="1" ht="24" hidden="1" x14ac:dyDescent="0.2">
      <c r="A59" s="33" t="s">
        <v>250</v>
      </c>
      <c r="B59" s="33" t="s">
        <v>251</v>
      </c>
      <c r="C59" s="33" t="s">
        <v>147</v>
      </c>
      <c r="D59" s="34" t="s">
        <v>38</v>
      </c>
      <c r="E59" s="33" t="s">
        <v>166</v>
      </c>
      <c r="F59" s="33" t="s">
        <v>167</v>
      </c>
      <c r="G59" s="34" t="s">
        <v>41</v>
      </c>
      <c r="H59" s="34">
        <v>86</v>
      </c>
      <c r="I59" s="35">
        <v>2800000</v>
      </c>
      <c r="J59" s="36" t="s">
        <v>42</v>
      </c>
      <c r="K59" s="37" t="str">
        <f t="shared" si="0"/>
        <v>N</v>
      </c>
      <c r="L59" s="37">
        <f t="shared" si="1"/>
        <v>0</v>
      </c>
      <c r="M59" s="36">
        <v>1</v>
      </c>
      <c r="N59" s="36" t="s">
        <v>43</v>
      </c>
      <c r="O59" s="38" t="s">
        <v>43</v>
      </c>
      <c r="P59" s="38" t="s">
        <v>43</v>
      </c>
      <c r="Q59" s="38" t="s">
        <v>43</v>
      </c>
      <c r="R59" s="38" t="s">
        <v>43</v>
      </c>
      <c r="S59" s="38" t="s">
        <v>43</v>
      </c>
      <c r="T59" s="38" t="s">
        <v>44</v>
      </c>
      <c r="U59" s="38" t="s">
        <v>43</v>
      </c>
      <c r="V59" s="36" t="s">
        <v>43</v>
      </c>
      <c r="W59" s="39">
        <v>10</v>
      </c>
      <c r="X59" s="40" t="s">
        <v>42</v>
      </c>
      <c r="Y59" s="34" t="s">
        <v>45</v>
      </c>
      <c r="Z59" s="41">
        <v>276744.19</v>
      </c>
      <c r="AA59" s="34" t="s">
        <v>46</v>
      </c>
      <c r="AB59" s="39" t="s">
        <v>42</v>
      </c>
      <c r="AC59" s="39">
        <v>2</v>
      </c>
      <c r="AD59" s="36" t="s">
        <v>42</v>
      </c>
      <c r="AE59" s="34">
        <v>68</v>
      </c>
      <c r="AF59" s="42"/>
    </row>
    <row r="60" spans="1:38" s="5" customFormat="1" ht="24" hidden="1" x14ac:dyDescent="0.2">
      <c r="A60" s="33" t="s">
        <v>252</v>
      </c>
      <c r="B60" s="33" t="s">
        <v>253</v>
      </c>
      <c r="C60" s="33" t="s">
        <v>179</v>
      </c>
      <c r="D60" s="34" t="s">
        <v>38</v>
      </c>
      <c r="E60" s="33" t="s">
        <v>254</v>
      </c>
      <c r="F60" s="33" t="s">
        <v>255</v>
      </c>
      <c r="G60" s="34" t="s">
        <v>52</v>
      </c>
      <c r="H60" s="34">
        <v>79</v>
      </c>
      <c r="I60" s="35">
        <v>2800000</v>
      </c>
      <c r="J60" s="36" t="s">
        <v>42</v>
      </c>
      <c r="K60" s="37" t="str">
        <f t="shared" si="0"/>
        <v>N</v>
      </c>
      <c r="L60" s="37">
        <f t="shared" si="1"/>
        <v>0</v>
      </c>
      <c r="M60" s="36">
        <v>1</v>
      </c>
      <c r="N60" s="36" t="s">
        <v>43</v>
      </c>
      <c r="O60" s="38" t="s">
        <v>43</v>
      </c>
      <c r="P60" s="38" t="s">
        <v>43</v>
      </c>
      <c r="Q60" s="38" t="s">
        <v>43</v>
      </c>
      <c r="R60" s="38" t="s">
        <v>43</v>
      </c>
      <c r="S60" s="38" t="s">
        <v>43</v>
      </c>
      <c r="T60" s="38" t="s">
        <v>44</v>
      </c>
      <c r="U60" s="38" t="s">
        <v>43</v>
      </c>
      <c r="V60" s="36" t="s">
        <v>42</v>
      </c>
      <c r="W60" s="39">
        <v>10</v>
      </c>
      <c r="X60" s="40" t="s">
        <v>42</v>
      </c>
      <c r="Y60" s="34" t="s">
        <v>45</v>
      </c>
      <c r="Z60" s="41">
        <v>271771.90000000002</v>
      </c>
      <c r="AA60" s="34" t="s">
        <v>46</v>
      </c>
      <c r="AB60" s="39" t="s">
        <v>42</v>
      </c>
      <c r="AC60" s="39">
        <v>2</v>
      </c>
      <c r="AD60" s="36" t="s">
        <v>42</v>
      </c>
      <c r="AE60" s="34">
        <v>71</v>
      </c>
      <c r="AF60" s="42"/>
      <c r="AK60" s="1"/>
      <c r="AL60" s="1"/>
    </row>
    <row r="61" spans="1:38" s="5" customFormat="1" ht="24" hidden="1" x14ac:dyDescent="0.2">
      <c r="A61" s="33" t="s">
        <v>256</v>
      </c>
      <c r="B61" s="33" t="s">
        <v>257</v>
      </c>
      <c r="C61" s="33" t="s">
        <v>132</v>
      </c>
      <c r="D61" s="34" t="s">
        <v>38</v>
      </c>
      <c r="E61" s="33" t="s">
        <v>106</v>
      </c>
      <c r="F61" s="33" t="s">
        <v>258</v>
      </c>
      <c r="G61" s="34" t="s">
        <v>52</v>
      </c>
      <c r="H61" s="34">
        <v>100</v>
      </c>
      <c r="I61" s="35">
        <v>2800000</v>
      </c>
      <c r="J61" s="36" t="s">
        <v>42</v>
      </c>
      <c r="K61" s="37" t="str">
        <f t="shared" si="0"/>
        <v>N</v>
      </c>
      <c r="L61" s="37">
        <f t="shared" si="1"/>
        <v>1</v>
      </c>
      <c r="M61" s="36">
        <v>1</v>
      </c>
      <c r="N61" s="36" t="s">
        <v>43</v>
      </c>
      <c r="O61" s="38" t="s">
        <v>43</v>
      </c>
      <c r="P61" s="38" t="s">
        <v>43</v>
      </c>
      <c r="Q61" s="38" t="s">
        <v>43</v>
      </c>
      <c r="R61" s="38" t="s">
        <v>43</v>
      </c>
      <c r="S61" s="38" t="s">
        <v>43</v>
      </c>
      <c r="T61" s="38" t="s">
        <v>44</v>
      </c>
      <c r="U61" s="38" t="s">
        <v>43</v>
      </c>
      <c r="V61" s="36" t="s">
        <v>42</v>
      </c>
      <c r="W61" s="39">
        <v>10</v>
      </c>
      <c r="X61" s="40" t="s">
        <v>42</v>
      </c>
      <c r="Y61" s="34" t="s">
        <v>45</v>
      </c>
      <c r="Z61" s="41">
        <v>214699.8</v>
      </c>
      <c r="AA61" s="34" t="s">
        <v>46</v>
      </c>
      <c r="AB61" s="39" t="s">
        <v>42</v>
      </c>
      <c r="AC61" s="39">
        <v>2</v>
      </c>
      <c r="AD61" s="36" t="s">
        <v>42</v>
      </c>
      <c r="AE61" s="34">
        <v>72</v>
      </c>
      <c r="AF61" s="42"/>
    </row>
    <row r="62" spans="1:38" ht="24" x14ac:dyDescent="0.2">
      <c r="A62" s="33" t="s">
        <v>259</v>
      </c>
      <c r="B62" s="33" t="s">
        <v>260</v>
      </c>
      <c r="C62" s="33" t="s">
        <v>37</v>
      </c>
      <c r="D62" s="34" t="s">
        <v>38</v>
      </c>
      <c r="E62" s="33" t="s">
        <v>66</v>
      </c>
      <c r="F62" s="33" t="s">
        <v>261</v>
      </c>
      <c r="G62" s="34" t="s">
        <v>41</v>
      </c>
      <c r="H62" s="34">
        <v>67</v>
      </c>
      <c r="I62" s="35">
        <v>2180013</v>
      </c>
      <c r="J62" s="36" t="s">
        <v>42</v>
      </c>
      <c r="K62" s="36" t="str">
        <f t="shared" si="0"/>
        <v>N</v>
      </c>
      <c r="L62" s="36">
        <f t="shared" si="1"/>
        <v>1</v>
      </c>
      <c r="M62" s="36">
        <v>1</v>
      </c>
      <c r="N62" s="36" t="s">
        <v>43</v>
      </c>
      <c r="O62" s="38" t="s">
        <v>42</v>
      </c>
      <c r="P62" s="38" t="s">
        <v>43</v>
      </c>
      <c r="Q62" s="38" t="s">
        <v>43</v>
      </c>
      <c r="R62" s="38" t="s">
        <v>43</v>
      </c>
      <c r="S62" s="38" t="s">
        <v>43</v>
      </c>
      <c r="T62" s="38" t="s">
        <v>44</v>
      </c>
      <c r="U62" s="38" t="s">
        <v>42</v>
      </c>
      <c r="V62" s="36" t="s">
        <v>43</v>
      </c>
      <c r="W62" s="36">
        <v>10</v>
      </c>
      <c r="X62" s="40" t="s">
        <v>42</v>
      </c>
      <c r="Y62" s="34" t="s">
        <v>45</v>
      </c>
      <c r="Z62" s="41">
        <v>268271.75</v>
      </c>
      <c r="AA62" s="34" t="s">
        <v>46</v>
      </c>
      <c r="AB62" s="36" t="s">
        <v>43</v>
      </c>
      <c r="AC62" s="36">
        <v>1</v>
      </c>
      <c r="AD62" s="36" t="s">
        <v>42</v>
      </c>
      <c r="AE62" s="34">
        <v>3</v>
      </c>
      <c r="AF62" s="43"/>
      <c r="AK62" s="1"/>
      <c r="AL62" s="1"/>
    </row>
    <row r="63" spans="1:38" s="5" customFormat="1" ht="24" hidden="1" x14ac:dyDescent="0.2">
      <c r="A63" s="23" t="s">
        <v>262</v>
      </c>
      <c r="B63" s="23" t="s">
        <v>263</v>
      </c>
      <c r="C63" s="23" t="s">
        <v>264</v>
      </c>
      <c r="D63" s="24" t="s">
        <v>38</v>
      </c>
      <c r="E63" s="23" t="s">
        <v>227</v>
      </c>
      <c r="F63" s="23" t="s">
        <v>228</v>
      </c>
      <c r="G63" s="24" t="s">
        <v>41</v>
      </c>
      <c r="H63" s="24">
        <v>90</v>
      </c>
      <c r="I63" s="25">
        <v>2600000</v>
      </c>
      <c r="J63" s="26" t="s">
        <v>42</v>
      </c>
      <c r="K63" s="27" t="str">
        <f t="shared" si="0"/>
        <v>Y</v>
      </c>
      <c r="L63" s="27">
        <f t="shared" si="1"/>
        <v>1</v>
      </c>
      <c r="M63" s="26">
        <v>1</v>
      </c>
      <c r="N63" s="26" t="s">
        <v>43</v>
      </c>
      <c r="O63" s="28" t="s">
        <v>42</v>
      </c>
      <c r="P63" s="28" t="s">
        <v>42</v>
      </c>
      <c r="Q63" s="28" t="s">
        <v>42</v>
      </c>
      <c r="R63" s="28" t="s">
        <v>43</v>
      </c>
      <c r="S63" s="28" t="s">
        <v>43</v>
      </c>
      <c r="T63" s="28" t="s">
        <v>44</v>
      </c>
      <c r="U63" s="28" t="s">
        <v>42</v>
      </c>
      <c r="V63" s="26" t="s">
        <v>43</v>
      </c>
      <c r="W63" s="29">
        <v>10</v>
      </c>
      <c r="X63" s="30" t="s">
        <v>42</v>
      </c>
      <c r="Y63" s="24" t="s">
        <v>45</v>
      </c>
      <c r="Z63" s="31">
        <v>245555.56</v>
      </c>
      <c r="AA63" s="24" t="s">
        <v>46</v>
      </c>
      <c r="AB63" s="29" t="s">
        <v>43</v>
      </c>
      <c r="AC63" s="29">
        <v>1</v>
      </c>
      <c r="AD63" s="26" t="s">
        <v>42</v>
      </c>
      <c r="AE63" s="24">
        <v>53</v>
      </c>
      <c r="AF63" s="32" t="s">
        <v>42</v>
      </c>
    </row>
    <row r="64" spans="1:38" s="5" customFormat="1" ht="36" hidden="1" x14ac:dyDescent="0.2">
      <c r="A64" s="23" t="s">
        <v>265</v>
      </c>
      <c r="B64" s="23" t="s">
        <v>266</v>
      </c>
      <c r="C64" s="23" t="s">
        <v>115</v>
      </c>
      <c r="D64" s="24" t="s">
        <v>38</v>
      </c>
      <c r="E64" s="23" t="s">
        <v>122</v>
      </c>
      <c r="F64" s="23" t="s">
        <v>267</v>
      </c>
      <c r="G64" s="24" t="s">
        <v>41</v>
      </c>
      <c r="H64" s="24">
        <v>102</v>
      </c>
      <c r="I64" s="25">
        <v>2800000</v>
      </c>
      <c r="J64" s="26" t="s">
        <v>42</v>
      </c>
      <c r="K64" s="27" t="str">
        <f t="shared" si="0"/>
        <v>Y</v>
      </c>
      <c r="L64" s="27">
        <f t="shared" si="1"/>
        <v>1</v>
      </c>
      <c r="M64" s="26">
        <v>1</v>
      </c>
      <c r="N64" s="26" t="s">
        <v>43</v>
      </c>
      <c r="O64" s="28" t="s">
        <v>42</v>
      </c>
      <c r="P64" s="28" t="s">
        <v>42</v>
      </c>
      <c r="Q64" s="28" t="s">
        <v>42</v>
      </c>
      <c r="R64" s="28" t="s">
        <v>43</v>
      </c>
      <c r="S64" s="28" t="s">
        <v>43</v>
      </c>
      <c r="T64" s="28" t="s">
        <v>44</v>
      </c>
      <c r="U64" s="28" t="s">
        <v>42</v>
      </c>
      <c r="V64" s="26" t="s">
        <v>43</v>
      </c>
      <c r="W64" s="29">
        <v>10</v>
      </c>
      <c r="X64" s="30" t="s">
        <v>42</v>
      </c>
      <c r="Y64" s="24" t="s">
        <v>45</v>
      </c>
      <c r="Z64" s="31">
        <v>226333.33</v>
      </c>
      <c r="AA64" s="24" t="s">
        <v>46</v>
      </c>
      <c r="AB64" s="29" t="s">
        <v>43</v>
      </c>
      <c r="AC64" s="29">
        <v>1</v>
      </c>
      <c r="AD64" s="26" t="s">
        <v>42</v>
      </c>
      <c r="AE64" s="24">
        <v>69</v>
      </c>
      <c r="AF64" s="32" t="s">
        <v>42</v>
      </c>
    </row>
    <row r="65" spans="1:38" s="5" customFormat="1" ht="24" hidden="1" x14ac:dyDescent="0.2">
      <c r="A65" s="33" t="s">
        <v>268</v>
      </c>
      <c r="B65" s="33" t="s">
        <v>269</v>
      </c>
      <c r="C65" s="33" t="s">
        <v>65</v>
      </c>
      <c r="D65" s="34" t="s">
        <v>38</v>
      </c>
      <c r="E65" s="33" t="s">
        <v>254</v>
      </c>
      <c r="F65" s="33" t="s">
        <v>270</v>
      </c>
      <c r="G65" s="34" t="s">
        <v>52</v>
      </c>
      <c r="H65" s="34">
        <v>84</v>
      </c>
      <c r="I65" s="35">
        <v>2800000</v>
      </c>
      <c r="J65" s="36" t="s">
        <v>42</v>
      </c>
      <c r="K65" s="37" t="str">
        <f t="shared" si="0"/>
        <v>N</v>
      </c>
      <c r="L65" s="37">
        <f t="shared" si="1"/>
        <v>1</v>
      </c>
      <c r="M65" s="36">
        <v>1</v>
      </c>
      <c r="N65" s="36" t="s">
        <v>43</v>
      </c>
      <c r="O65" s="38" t="s">
        <v>43</v>
      </c>
      <c r="P65" s="38" t="s">
        <v>43</v>
      </c>
      <c r="Q65" s="38" t="s">
        <v>43</v>
      </c>
      <c r="R65" s="38" t="s">
        <v>43</v>
      </c>
      <c r="S65" s="38" t="s">
        <v>42</v>
      </c>
      <c r="T65" s="38">
        <v>1</v>
      </c>
      <c r="U65" s="38" t="s">
        <v>43</v>
      </c>
      <c r="V65" s="36" t="s">
        <v>42</v>
      </c>
      <c r="W65" s="39">
        <v>10</v>
      </c>
      <c r="X65" s="40" t="s">
        <v>42</v>
      </c>
      <c r="Y65" s="34" t="s">
        <v>45</v>
      </c>
      <c r="Z65" s="41">
        <v>263500</v>
      </c>
      <c r="AA65" s="34" t="s">
        <v>46</v>
      </c>
      <c r="AB65" s="39" t="s">
        <v>43</v>
      </c>
      <c r="AC65" s="39">
        <v>2</v>
      </c>
      <c r="AD65" s="36" t="s">
        <v>42</v>
      </c>
      <c r="AE65" s="34">
        <v>21</v>
      </c>
      <c r="AF65" s="42"/>
    </row>
    <row r="66" spans="1:38" s="5" customFormat="1" ht="36" hidden="1" x14ac:dyDescent="0.2">
      <c r="A66" s="33" t="s">
        <v>271</v>
      </c>
      <c r="B66" s="33" t="s">
        <v>272</v>
      </c>
      <c r="C66" s="33" t="s">
        <v>65</v>
      </c>
      <c r="D66" s="34" t="s">
        <v>38</v>
      </c>
      <c r="E66" s="33" t="s">
        <v>240</v>
      </c>
      <c r="F66" s="33" t="s">
        <v>241</v>
      </c>
      <c r="G66" s="34" t="s">
        <v>52</v>
      </c>
      <c r="H66" s="34">
        <v>71</v>
      </c>
      <c r="I66" s="35">
        <v>2300000</v>
      </c>
      <c r="J66" s="36" t="s">
        <v>42</v>
      </c>
      <c r="K66" s="37" t="str">
        <f t="shared" si="0"/>
        <v>N</v>
      </c>
      <c r="L66" s="37">
        <f t="shared" si="1"/>
        <v>1</v>
      </c>
      <c r="M66" s="36">
        <v>1</v>
      </c>
      <c r="N66" s="36" t="s">
        <v>43</v>
      </c>
      <c r="O66" s="38" t="s">
        <v>43</v>
      </c>
      <c r="P66" s="38" t="s">
        <v>43</v>
      </c>
      <c r="Q66" s="38" t="s">
        <v>43</v>
      </c>
      <c r="R66" s="38" t="s">
        <v>43</v>
      </c>
      <c r="S66" s="38" t="s">
        <v>42</v>
      </c>
      <c r="T66" s="38">
        <v>1</v>
      </c>
      <c r="U66" s="38" t="s">
        <v>43</v>
      </c>
      <c r="V66" s="36" t="s">
        <v>42</v>
      </c>
      <c r="W66" s="39">
        <v>10</v>
      </c>
      <c r="X66" s="40" t="s">
        <v>42</v>
      </c>
      <c r="Y66" s="34" t="s">
        <v>45</v>
      </c>
      <c r="Z66" s="41">
        <v>270698.27</v>
      </c>
      <c r="AA66" s="34" t="s">
        <v>46</v>
      </c>
      <c r="AB66" s="39" t="s">
        <v>43</v>
      </c>
      <c r="AC66" s="39">
        <v>2</v>
      </c>
      <c r="AD66" s="36" t="s">
        <v>42</v>
      </c>
      <c r="AE66" s="34">
        <v>26</v>
      </c>
      <c r="AF66" s="42"/>
    </row>
    <row r="67" spans="1:38" s="5" customFormat="1" ht="36" hidden="1" x14ac:dyDescent="0.2">
      <c r="A67" s="33" t="s">
        <v>273</v>
      </c>
      <c r="B67" s="33" t="s">
        <v>274</v>
      </c>
      <c r="C67" s="33" t="s">
        <v>49</v>
      </c>
      <c r="D67" s="34" t="s">
        <v>38</v>
      </c>
      <c r="E67" s="33" t="s">
        <v>275</v>
      </c>
      <c r="F67" s="33" t="s">
        <v>276</v>
      </c>
      <c r="G67" s="34" t="s">
        <v>52</v>
      </c>
      <c r="H67" s="34">
        <v>84</v>
      </c>
      <c r="I67" s="35">
        <v>1950000</v>
      </c>
      <c r="J67" s="36" t="s">
        <v>42</v>
      </c>
      <c r="K67" s="37" t="str">
        <f t="shared" si="0"/>
        <v>N</v>
      </c>
      <c r="L67" s="37">
        <f t="shared" si="1"/>
        <v>1</v>
      </c>
      <c r="M67" s="36">
        <v>1</v>
      </c>
      <c r="N67" s="36" t="s">
        <v>43</v>
      </c>
      <c r="O67" s="38" t="s">
        <v>42</v>
      </c>
      <c r="P67" s="38" t="s">
        <v>43</v>
      </c>
      <c r="Q67" s="38" t="s">
        <v>43</v>
      </c>
      <c r="R67" s="38" t="s">
        <v>43</v>
      </c>
      <c r="S67" s="38" t="s">
        <v>43</v>
      </c>
      <c r="T67" s="38" t="s">
        <v>44</v>
      </c>
      <c r="U67" s="38" t="s">
        <v>43</v>
      </c>
      <c r="V67" s="36" t="s">
        <v>42</v>
      </c>
      <c r="W67" s="39">
        <v>10</v>
      </c>
      <c r="X67" s="40" t="s">
        <v>42</v>
      </c>
      <c r="Y67" s="34" t="s">
        <v>45</v>
      </c>
      <c r="Z67" s="41">
        <v>183508.93</v>
      </c>
      <c r="AA67" s="34" t="s">
        <v>46</v>
      </c>
      <c r="AB67" s="39" t="s">
        <v>43</v>
      </c>
      <c r="AC67" s="39">
        <v>2</v>
      </c>
      <c r="AD67" s="36" t="s">
        <v>42</v>
      </c>
      <c r="AE67" s="34">
        <v>59</v>
      </c>
      <c r="AF67" s="42"/>
    </row>
    <row r="68" spans="1:38" ht="36" x14ac:dyDescent="0.2">
      <c r="A68" s="33" t="s">
        <v>277</v>
      </c>
      <c r="B68" s="33" t="s">
        <v>278</v>
      </c>
      <c r="C68" s="33" t="s">
        <v>115</v>
      </c>
      <c r="D68" s="34" t="s">
        <v>38</v>
      </c>
      <c r="E68" s="33" t="s">
        <v>122</v>
      </c>
      <c r="F68" s="33" t="s">
        <v>279</v>
      </c>
      <c r="G68" s="34" t="s">
        <v>52</v>
      </c>
      <c r="H68" s="34">
        <v>96</v>
      </c>
      <c r="I68" s="35">
        <v>2750000</v>
      </c>
      <c r="J68" s="36" t="s">
        <v>42</v>
      </c>
      <c r="K68" s="36" t="str">
        <f t="shared" si="0"/>
        <v>N</v>
      </c>
      <c r="L68" s="36">
        <f t="shared" si="1"/>
        <v>1</v>
      </c>
      <c r="M68" s="36">
        <v>1</v>
      </c>
      <c r="N68" s="36" t="s">
        <v>43</v>
      </c>
      <c r="O68" s="38" t="s">
        <v>42</v>
      </c>
      <c r="P68" s="38" t="s">
        <v>43</v>
      </c>
      <c r="Q68" s="38" t="s">
        <v>42</v>
      </c>
      <c r="R68" s="38" t="s">
        <v>43</v>
      </c>
      <c r="S68" s="38" t="s">
        <v>43</v>
      </c>
      <c r="T68" s="38" t="s">
        <v>44</v>
      </c>
      <c r="U68" s="38" t="s">
        <v>42</v>
      </c>
      <c r="V68" s="36" t="s">
        <v>43</v>
      </c>
      <c r="W68" s="36">
        <v>10</v>
      </c>
      <c r="X68" s="40" t="s">
        <v>42</v>
      </c>
      <c r="Y68" s="34" t="s">
        <v>45</v>
      </c>
      <c r="Z68" s="41">
        <v>243489.58</v>
      </c>
      <c r="AA68" s="34" t="s">
        <v>46</v>
      </c>
      <c r="AB68" s="36" t="s">
        <v>43</v>
      </c>
      <c r="AC68" s="36">
        <v>2</v>
      </c>
      <c r="AD68" s="36" t="s">
        <v>42</v>
      </c>
      <c r="AE68" s="34">
        <v>65</v>
      </c>
      <c r="AF68" s="43"/>
    </row>
    <row r="69" spans="1:38" s="5" customFormat="1" ht="24" hidden="1" x14ac:dyDescent="0.2">
      <c r="A69" s="33" t="s">
        <v>280</v>
      </c>
      <c r="B69" s="33" t="s">
        <v>281</v>
      </c>
      <c r="C69" s="33" t="s">
        <v>65</v>
      </c>
      <c r="D69" s="34" t="s">
        <v>38</v>
      </c>
      <c r="E69" s="33" t="s">
        <v>180</v>
      </c>
      <c r="F69" s="33" t="s">
        <v>282</v>
      </c>
      <c r="G69" s="34" t="s">
        <v>52</v>
      </c>
      <c r="H69" s="34">
        <v>70</v>
      </c>
      <c r="I69" s="35">
        <v>2800000</v>
      </c>
      <c r="J69" s="36" t="s">
        <v>42</v>
      </c>
      <c r="K69" s="37" t="str">
        <f t="shared" si="0"/>
        <v>N</v>
      </c>
      <c r="L69" s="37">
        <f t="shared" si="1"/>
        <v>1</v>
      </c>
      <c r="M69" s="36">
        <v>1</v>
      </c>
      <c r="N69" s="36" t="s">
        <v>43</v>
      </c>
      <c r="O69" s="38" t="s">
        <v>43</v>
      </c>
      <c r="P69" s="38" t="s">
        <v>43</v>
      </c>
      <c r="Q69" s="38" t="s">
        <v>43</v>
      </c>
      <c r="R69" s="38" t="s">
        <v>43</v>
      </c>
      <c r="S69" s="38" t="s">
        <v>43</v>
      </c>
      <c r="T69" s="38" t="s">
        <v>44</v>
      </c>
      <c r="U69" s="38" t="s">
        <v>43</v>
      </c>
      <c r="V69" s="36" t="s">
        <v>42</v>
      </c>
      <c r="W69" s="39">
        <v>10</v>
      </c>
      <c r="X69" s="40" t="s">
        <v>42</v>
      </c>
      <c r="Y69" s="34" t="s">
        <v>45</v>
      </c>
      <c r="Z69" s="41">
        <v>316200</v>
      </c>
      <c r="AA69" s="34" t="s">
        <v>283</v>
      </c>
      <c r="AB69" s="39" t="s">
        <v>42</v>
      </c>
      <c r="AC69" s="39">
        <v>2</v>
      </c>
      <c r="AD69" s="36" t="s">
        <v>42</v>
      </c>
      <c r="AE69" s="34">
        <v>16</v>
      </c>
      <c r="AF69" s="42"/>
    </row>
    <row r="70" spans="1:38" s="5" customFormat="1" ht="24" hidden="1" x14ac:dyDescent="0.2">
      <c r="A70" s="33" t="s">
        <v>284</v>
      </c>
      <c r="B70" s="33" t="s">
        <v>285</v>
      </c>
      <c r="C70" s="33" t="s">
        <v>60</v>
      </c>
      <c r="D70" s="34" t="s">
        <v>38</v>
      </c>
      <c r="E70" s="33" t="s">
        <v>180</v>
      </c>
      <c r="F70" s="33" t="s">
        <v>286</v>
      </c>
      <c r="G70" s="34" t="s">
        <v>52</v>
      </c>
      <c r="H70" s="34">
        <v>70</v>
      </c>
      <c r="I70" s="35">
        <v>2800000</v>
      </c>
      <c r="J70" s="36" t="s">
        <v>42</v>
      </c>
      <c r="K70" s="37" t="str">
        <f t="shared" ref="K70:K74" si="2">IF(AF70="Y","Y",IF(AND(D70="M",I70&lt;=$M$2),"Y",IF(AND(D70="S",I70&lt;=$M$3),"Y","N")))</f>
        <v>N</v>
      </c>
      <c r="L70" s="37">
        <f t="shared" ref="L70:L74" si="3">VLOOKUP($C70,$C$80:$D$147,2)</f>
        <v>1</v>
      </c>
      <c r="M70" s="36">
        <v>1</v>
      </c>
      <c r="N70" s="36" t="s">
        <v>43</v>
      </c>
      <c r="O70" s="38" t="s">
        <v>43</v>
      </c>
      <c r="P70" s="38" t="s">
        <v>43</v>
      </c>
      <c r="Q70" s="38" t="s">
        <v>43</v>
      </c>
      <c r="R70" s="38" t="s">
        <v>43</v>
      </c>
      <c r="S70" s="38" t="s">
        <v>43</v>
      </c>
      <c r="T70" s="38" t="s">
        <v>44</v>
      </c>
      <c r="U70" s="38" t="s">
        <v>43</v>
      </c>
      <c r="V70" s="36" t="s">
        <v>42</v>
      </c>
      <c r="W70" s="39">
        <v>10</v>
      </c>
      <c r="X70" s="40" t="s">
        <v>42</v>
      </c>
      <c r="Y70" s="34" t="s">
        <v>45</v>
      </c>
      <c r="Z70" s="41">
        <v>316200</v>
      </c>
      <c r="AA70" s="34" t="s">
        <v>283</v>
      </c>
      <c r="AB70" s="39" t="s">
        <v>42</v>
      </c>
      <c r="AC70" s="39">
        <v>2</v>
      </c>
      <c r="AD70" s="36" t="s">
        <v>42</v>
      </c>
      <c r="AE70" s="34">
        <v>34</v>
      </c>
      <c r="AF70" s="42"/>
    </row>
    <row r="71" spans="1:38" s="5" customFormat="1" ht="24" hidden="1" x14ac:dyDescent="0.2">
      <c r="A71" s="33" t="s">
        <v>287</v>
      </c>
      <c r="B71" s="33" t="s">
        <v>288</v>
      </c>
      <c r="C71" s="33" t="s">
        <v>151</v>
      </c>
      <c r="D71" s="34" t="s">
        <v>38</v>
      </c>
      <c r="E71" s="33" t="s">
        <v>39</v>
      </c>
      <c r="F71" s="33" t="s">
        <v>289</v>
      </c>
      <c r="G71" s="34" t="s">
        <v>41</v>
      </c>
      <c r="H71" s="34">
        <v>70</v>
      </c>
      <c r="I71" s="35">
        <v>2400000</v>
      </c>
      <c r="J71" s="36" t="s">
        <v>42</v>
      </c>
      <c r="K71" s="37" t="str">
        <f t="shared" si="2"/>
        <v>N</v>
      </c>
      <c r="L71" s="37">
        <f t="shared" si="3"/>
        <v>0</v>
      </c>
      <c r="M71" s="36">
        <v>1</v>
      </c>
      <c r="N71" s="36" t="s">
        <v>43</v>
      </c>
      <c r="O71" s="38" t="s">
        <v>43</v>
      </c>
      <c r="P71" s="38" t="s">
        <v>43</v>
      </c>
      <c r="Q71" s="38" t="s">
        <v>43</v>
      </c>
      <c r="R71" s="38" t="s">
        <v>43</v>
      </c>
      <c r="S71" s="38" t="s">
        <v>42</v>
      </c>
      <c r="T71" s="38">
        <v>2</v>
      </c>
      <c r="U71" s="38" t="s">
        <v>43</v>
      </c>
      <c r="V71" s="36" t="s">
        <v>43</v>
      </c>
      <c r="W71" s="39">
        <v>10</v>
      </c>
      <c r="X71" s="40" t="s">
        <v>42</v>
      </c>
      <c r="Y71" s="34" t="s">
        <v>45</v>
      </c>
      <c r="Z71" s="41">
        <v>282685.71000000002</v>
      </c>
      <c r="AA71" s="34" t="s">
        <v>283</v>
      </c>
      <c r="AB71" s="39" t="s">
        <v>42</v>
      </c>
      <c r="AC71" s="39">
        <v>2</v>
      </c>
      <c r="AD71" s="36" t="s">
        <v>42</v>
      </c>
      <c r="AE71" s="34">
        <v>41</v>
      </c>
      <c r="AF71" s="42"/>
      <c r="AK71" s="1"/>
      <c r="AL71" s="1"/>
    </row>
    <row r="72" spans="1:38" s="5" customFormat="1" ht="60" hidden="1" x14ac:dyDescent="0.2">
      <c r="A72" s="33" t="s">
        <v>290</v>
      </c>
      <c r="B72" s="33" t="s">
        <v>291</v>
      </c>
      <c r="C72" s="33" t="s">
        <v>292</v>
      </c>
      <c r="D72" s="34" t="s">
        <v>76</v>
      </c>
      <c r="E72" s="33" t="s">
        <v>50</v>
      </c>
      <c r="F72" s="33" t="s">
        <v>51</v>
      </c>
      <c r="G72" s="34" t="s">
        <v>52</v>
      </c>
      <c r="H72" s="34">
        <v>56</v>
      </c>
      <c r="I72" s="35">
        <v>1939330</v>
      </c>
      <c r="J72" s="36" t="s">
        <v>42</v>
      </c>
      <c r="K72" s="37" t="str">
        <f t="shared" si="2"/>
        <v>N</v>
      </c>
      <c r="L72" s="37">
        <f t="shared" si="3"/>
        <v>0</v>
      </c>
      <c r="M72" s="36">
        <v>1</v>
      </c>
      <c r="N72" s="36" t="s">
        <v>43</v>
      </c>
      <c r="O72" s="38" t="s">
        <v>43</v>
      </c>
      <c r="P72" s="38" t="s">
        <v>43</v>
      </c>
      <c r="Q72" s="38" t="s">
        <v>43</v>
      </c>
      <c r="R72" s="38" t="s">
        <v>43</v>
      </c>
      <c r="S72" s="38" t="s">
        <v>43</v>
      </c>
      <c r="T72" s="38" t="s">
        <v>44</v>
      </c>
      <c r="U72" s="38" t="s">
        <v>43</v>
      </c>
      <c r="V72" s="36" t="s">
        <v>43</v>
      </c>
      <c r="W72" s="39">
        <v>10</v>
      </c>
      <c r="X72" s="40" t="s">
        <v>42</v>
      </c>
      <c r="Y72" s="34" t="s">
        <v>45</v>
      </c>
      <c r="Z72" s="41">
        <v>294362.59000000003</v>
      </c>
      <c r="AA72" s="34" t="s">
        <v>283</v>
      </c>
      <c r="AB72" s="39" t="s">
        <v>42</v>
      </c>
      <c r="AC72" s="39">
        <v>2</v>
      </c>
      <c r="AD72" s="36" t="s">
        <v>42</v>
      </c>
      <c r="AE72" s="34">
        <v>61</v>
      </c>
      <c r="AF72" s="42"/>
    </row>
    <row r="73" spans="1:38" s="5" customFormat="1" ht="36" hidden="1" x14ac:dyDescent="0.2">
      <c r="A73" s="33" t="s">
        <v>293</v>
      </c>
      <c r="B73" s="33" t="s">
        <v>294</v>
      </c>
      <c r="C73" s="33" t="s">
        <v>295</v>
      </c>
      <c r="D73" s="34" t="s">
        <v>76</v>
      </c>
      <c r="E73" s="33" t="s">
        <v>296</v>
      </c>
      <c r="F73" s="33" t="s">
        <v>297</v>
      </c>
      <c r="G73" s="34" t="s">
        <v>52</v>
      </c>
      <c r="H73" s="34">
        <v>64</v>
      </c>
      <c r="I73" s="35">
        <v>1845000</v>
      </c>
      <c r="J73" s="36" t="s">
        <v>42</v>
      </c>
      <c r="K73" s="37" t="str">
        <f t="shared" si="2"/>
        <v>N</v>
      </c>
      <c r="L73" s="37">
        <f t="shared" si="3"/>
        <v>0</v>
      </c>
      <c r="M73" s="36">
        <v>1</v>
      </c>
      <c r="N73" s="36" t="s">
        <v>43</v>
      </c>
      <c r="O73" s="38" t="s">
        <v>43</v>
      </c>
      <c r="P73" s="38" t="s">
        <v>43</v>
      </c>
      <c r="Q73" s="38" t="s">
        <v>43</v>
      </c>
      <c r="R73" s="38" t="s">
        <v>43</v>
      </c>
      <c r="S73" s="38" t="s">
        <v>43</v>
      </c>
      <c r="T73" s="38" t="s">
        <v>44</v>
      </c>
      <c r="U73" s="38" t="s">
        <v>43</v>
      </c>
      <c r="V73" s="36" t="s">
        <v>43</v>
      </c>
      <c r="W73" s="39">
        <v>5</v>
      </c>
      <c r="X73" s="40" t="s">
        <v>42</v>
      </c>
      <c r="Y73" s="34" t="s">
        <v>45</v>
      </c>
      <c r="Z73" s="41">
        <v>245039.06</v>
      </c>
      <c r="AA73" s="34" t="s">
        <v>46</v>
      </c>
      <c r="AB73" s="39" t="s">
        <v>42</v>
      </c>
      <c r="AC73" s="39">
        <v>2</v>
      </c>
      <c r="AD73" s="36" t="s">
        <v>42</v>
      </c>
      <c r="AE73" s="34">
        <v>14</v>
      </c>
      <c r="AF73" s="42"/>
    </row>
    <row r="74" spans="1:38" s="5" customFormat="1" ht="36" hidden="1" x14ac:dyDescent="0.2">
      <c r="A74" s="33" t="s">
        <v>298</v>
      </c>
      <c r="B74" s="33" t="s">
        <v>299</v>
      </c>
      <c r="C74" s="33" t="s">
        <v>151</v>
      </c>
      <c r="D74" s="34" t="s">
        <v>38</v>
      </c>
      <c r="E74" s="33" t="s">
        <v>296</v>
      </c>
      <c r="F74" s="33" t="s">
        <v>297</v>
      </c>
      <c r="G74" s="34" t="s">
        <v>52</v>
      </c>
      <c r="H74" s="34">
        <v>90</v>
      </c>
      <c r="I74" s="35">
        <v>2789000</v>
      </c>
      <c r="J74" s="36" t="s">
        <v>42</v>
      </c>
      <c r="K74" s="37" t="str">
        <f t="shared" si="2"/>
        <v>N</v>
      </c>
      <c r="L74" s="37">
        <f t="shared" si="3"/>
        <v>0</v>
      </c>
      <c r="M74" s="36">
        <v>1</v>
      </c>
      <c r="N74" s="36" t="s">
        <v>43</v>
      </c>
      <c r="O74" s="38" t="s">
        <v>43</v>
      </c>
      <c r="P74" s="38" t="s">
        <v>43</v>
      </c>
      <c r="Q74" s="38" t="s">
        <v>43</v>
      </c>
      <c r="R74" s="38" t="s">
        <v>43</v>
      </c>
      <c r="S74" s="38" t="s">
        <v>43</v>
      </c>
      <c r="T74" s="38" t="s">
        <v>44</v>
      </c>
      <c r="U74" s="38" t="s">
        <v>43</v>
      </c>
      <c r="V74" s="36" t="s">
        <v>42</v>
      </c>
      <c r="W74" s="39">
        <v>5</v>
      </c>
      <c r="X74" s="40" t="s">
        <v>42</v>
      </c>
      <c r="Y74" s="34" t="s">
        <v>45</v>
      </c>
      <c r="Z74" s="41">
        <v>255503.39</v>
      </c>
      <c r="AA74" s="34" t="s">
        <v>46</v>
      </c>
      <c r="AB74" s="39" t="s">
        <v>42</v>
      </c>
      <c r="AC74" s="39">
        <v>2</v>
      </c>
      <c r="AD74" s="36" t="s">
        <v>42</v>
      </c>
      <c r="AE74" s="34">
        <v>58</v>
      </c>
      <c r="AF74" s="42"/>
    </row>
    <row r="75" spans="1:38" x14ac:dyDescent="0.2">
      <c r="A75" s="44"/>
      <c r="B75" s="45"/>
      <c r="C75" s="44"/>
      <c r="D75" s="46"/>
      <c r="E75" s="7"/>
      <c r="F75" s="45"/>
      <c r="G75" s="47"/>
      <c r="H75" s="48"/>
      <c r="I75" s="49"/>
      <c r="J75" s="50"/>
      <c r="K75" s="50"/>
      <c r="L75" s="50"/>
      <c r="M75" s="50"/>
      <c r="N75" s="50"/>
      <c r="O75" s="51"/>
      <c r="P75" s="51"/>
      <c r="Q75" s="51"/>
      <c r="R75" s="51"/>
      <c r="S75" s="50"/>
      <c r="T75" s="50"/>
      <c r="U75" s="50"/>
      <c r="V75" s="50"/>
      <c r="W75" s="50"/>
      <c r="X75" s="50"/>
      <c r="Y75" s="52"/>
      <c r="Z75" s="53"/>
      <c r="AA75" s="54"/>
      <c r="AB75" s="50"/>
      <c r="AC75" s="50"/>
      <c r="AD75" s="50"/>
      <c r="AE75" s="50"/>
      <c r="AF75" s="50"/>
    </row>
    <row r="76" spans="1:38" x14ac:dyDescent="0.2">
      <c r="A76" s="44" t="s">
        <v>339</v>
      </c>
      <c r="B76" s="45"/>
      <c r="C76" s="44"/>
      <c r="D76" s="46"/>
      <c r="E76" s="45"/>
      <c r="F76" s="45"/>
      <c r="G76" s="47"/>
      <c r="H76" s="48"/>
      <c r="I76" s="49"/>
      <c r="J76" s="50"/>
      <c r="K76" s="50"/>
      <c r="L76" s="50"/>
      <c r="M76" s="50"/>
      <c r="N76" s="50"/>
      <c r="O76" s="51"/>
      <c r="P76" s="51"/>
      <c r="Q76" s="51"/>
      <c r="R76" s="51"/>
      <c r="S76" s="50"/>
      <c r="T76" s="50"/>
      <c r="U76" s="50"/>
      <c r="V76" s="50"/>
      <c r="W76" s="50"/>
      <c r="X76" s="50"/>
      <c r="Y76" s="52"/>
      <c r="Z76" s="53"/>
      <c r="AA76" s="54"/>
      <c r="AB76" s="50"/>
      <c r="AC76" s="50"/>
      <c r="AD76" s="50"/>
      <c r="AE76" s="50"/>
      <c r="AF76" s="50"/>
    </row>
    <row r="77" spans="1:38" x14ac:dyDescent="0.2">
      <c r="A77" s="44"/>
      <c r="B77" s="45"/>
      <c r="C77" s="44"/>
      <c r="D77" s="46"/>
      <c r="E77" s="45"/>
      <c r="F77" s="45"/>
      <c r="G77" s="47"/>
      <c r="H77" s="48"/>
      <c r="I77" s="49"/>
      <c r="J77" s="50"/>
      <c r="K77" s="50"/>
      <c r="L77" s="50"/>
      <c r="M77" s="50"/>
      <c r="N77" s="50"/>
      <c r="O77" s="51"/>
      <c r="P77" s="51"/>
      <c r="Q77" s="51"/>
      <c r="R77" s="51"/>
      <c r="S77" s="50"/>
      <c r="T77" s="50"/>
      <c r="U77" s="50"/>
      <c r="V77" s="50"/>
      <c r="W77" s="50"/>
      <c r="X77" s="50"/>
      <c r="Y77" s="52"/>
      <c r="Z77" s="53"/>
      <c r="AA77" s="54"/>
      <c r="AB77" s="50"/>
      <c r="AC77" s="50"/>
      <c r="AD77" s="50"/>
      <c r="AE77" s="50"/>
      <c r="AF77" s="50"/>
    </row>
    <row r="78" spans="1:38" x14ac:dyDescent="0.2">
      <c r="A78" s="44" t="s">
        <v>340</v>
      </c>
      <c r="B78" s="45"/>
      <c r="C78" s="44"/>
      <c r="D78" s="46"/>
      <c r="E78" s="45"/>
      <c r="F78" s="45"/>
      <c r="G78" s="47"/>
      <c r="H78" s="48"/>
      <c r="I78" s="49"/>
      <c r="J78" s="50"/>
      <c r="K78" s="50"/>
      <c r="L78" s="50"/>
      <c r="M78" s="50"/>
      <c r="N78" s="50"/>
      <c r="O78" s="51"/>
      <c r="P78" s="51"/>
      <c r="Q78" s="51"/>
      <c r="R78" s="51"/>
      <c r="S78" s="50"/>
      <c r="T78" s="50"/>
      <c r="U78" s="50"/>
      <c r="V78" s="50"/>
      <c r="W78" s="50"/>
      <c r="X78" s="50"/>
      <c r="Y78" s="52"/>
      <c r="Z78" s="53"/>
      <c r="AA78" s="54"/>
      <c r="AB78" s="50"/>
      <c r="AC78" s="50"/>
      <c r="AD78" s="50"/>
      <c r="AE78" s="50"/>
      <c r="AF78" s="50"/>
    </row>
    <row r="79" spans="1:38" s="5" customFormat="1" ht="12" hidden="1" customHeight="1" x14ac:dyDescent="0.2">
      <c r="B79" s="55"/>
      <c r="C79" s="56" t="s">
        <v>300</v>
      </c>
      <c r="D79" s="18"/>
      <c r="G79" s="18"/>
      <c r="H79" s="18"/>
      <c r="I79" s="49"/>
      <c r="K79" s="57"/>
      <c r="L79" s="57"/>
      <c r="M79" s="4"/>
      <c r="N79" s="4"/>
      <c r="O79" s="51"/>
      <c r="P79" s="51"/>
      <c r="Q79" s="51"/>
      <c r="R79" s="51"/>
      <c r="V79" s="4"/>
      <c r="X79" s="54"/>
      <c r="Y79" s="54"/>
      <c r="AB79" s="1"/>
      <c r="AC79" s="1"/>
      <c r="AF79" s="18"/>
    </row>
    <row r="80" spans="1:38" s="5" customFormat="1" ht="12" hidden="1" customHeight="1" x14ac:dyDescent="0.2">
      <c r="B80" s="55"/>
      <c r="C80" s="58" t="s">
        <v>103</v>
      </c>
      <c r="D80" s="42">
        <f t="shared" ref="D80:D143" si="4">COUNTIFS(AF$6:AF$74,"=Y",C$6:C$74,C80)</f>
        <v>0</v>
      </c>
      <c r="E80" s="59"/>
      <c r="F80" s="60"/>
      <c r="G80" s="1"/>
      <c r="H80" s="61"/>
      <c r="I80" s="61"/>
      <c r="J80" s="51"/>
      <c r="K80" s="1"/>
      <c r="L80" s="62"/>
      <c r="M80" s="50"/>
      <c r="N80" s="63"/>
      <c r="O80" s="50"/>
      <c r="P80" s="50"/>
      <c r="Q80" s="50"/>
      <c r="R80" s="51"/>
      <c r="S80" s="51"/>
      <c r="T80" s="51"/>
      <c r="U80" s="51"/>
      <c r="V80" s="63"/>
      <c r="W80" s="51"/>
      <c r="X80" s="51"/>
      <c r="Y80" s="51"/>
      <c r="Z80" s="52"/>
      <c r="AA80" s="64"/>
      <c r="AB80" s="1"/>
      <c r="AC80" s="1"/>
      <c r="AD80" s="65"/>
      <c r="AE80" s="66"/>
      <c r="AF80" s="52"/>
      <c r="AG80" s="50"/>
      <c r="AH80" s="1"/>
      <c r="AI80" s="18"/>
    </row>
    <row r="81" spans="2:32" s="5" customFormat="1" ht="12" hidden="1" customHeight="1" x14ac:dyDescent="0.2">
      <c r="B81" s="55"/>
      <c r="C81" s="58" t="s">
        <v>301</v>
      </c>
      <c r="D81" s="42">
        <f t="shared" si="4"/>
        <v>0</v>
      </c>
      <c r="G81" s="18"/>
      <c r="H81" s="18"/>
      <c r="I81" s="49"/>
      <c r="K81" s="57"/>
      <c r="L81" s="57"/>
      <c r="M81" s="4"/>
      <c r="N81" s="4"/>
      <c r="O81" s="51"/>
      <c r="P81" s="51"/>
      <c r="Q81" s="51"/>
      <c r="R81" s="51"/>
      <c r="V81" s="4"/>
      <c r="X81" s="54"/>
      <c r="Y81" s="54"/>
      <c r="AB81" s="1"/>
      <c r="AC81" s="1"/>
      <c r="AF81" s="18"/>
    </row>
    <row r="82" spans="2:32" s="5" customFormat="1" ht="12" hidden="1" customHeight="1" x14ac:dyDescent="0.2">
      <c r="B82" s="55"/>
      <c r="C82" s="58" t="s">
        <v>163</v>
      </c>
      <c r="D82" s="42">
        <f t="shared" si="4"/>
        <v>0</v>
      </c>
      <c r="G82" s="18"/>
      <c r="H82" s="18"/>
      <c r="I82" s="49"/>
      <c r="K82" s="57"/>
      <c r="L82" s="57"/>
      <c r="M82" s="4"/>
      <c r="N82" s="4"/>
      <c r="O82" s="51"/>
      <c r="P82" s="51"/>
      <c r="Q82" s="51"/>
      <c r="R82" s="51"/>
      <c r="V82" s="4"/>
      <c r="X82" s="54"/>
      <c r="Y82" s="54"/>
      <c r="AB82" s="1"/>
      <c r="AC82" s="1"/>
      <c r="AF82" s="18"/>
    </row>
    <row r="83" spans="2:32" s="5" customFormat="1" ht="12" hidden="1" customHeight="1" x14ac:dyDescent="0.2">
      <c r="B83" s="55"/>
      <c r="C83" s="58" t="s">
        <v>302</v>
      </c>
      <c r="D83" s="42">
        <f t="shared" si="4"/>
        <v>0</v>
      </c>
      <c r="G83" s="18"/>
      <c r="H83" s="18"/>
      <c r="I83" s="49"/>
      <c r="K83" s="57"/>
      <c r="L83" s="57"/>
      <c r="M83" s="4"/>
      <c r="N83" s="4"/>
      <c r="O83" s="51"/>
      <c r="P83" s="51"/>
      <c r="Q83" s="51"/>
      <c r="R83" s="51"/>
      <c r="V83" s="4"/>
      <c r="X83" s="54"/>
      <c r="Y83" s="54"/>
      <c r="AB83" s="1"/>
      <c r="AC83" s="1"/>
      <c r="AF83" s="18"/>
    </row>
    <row r="84" spans="2:32" s="5" customFormat="1" ht="12" hidden="1" customHeight="1" x14ac:dyDescent="0.2">
      <c r="B84" s="55"/>
      <c r="C84" s="58" t="s">
        <v>60</v>
      </c>
      <c r="D84" s="42">
        <f t="shared" si="4"/>
        <v>1</v>
      </c>
      <c r="G84" s="18"/>
      <c r="H84" s="18"/>
      <c r="I84" s="49"/>
      <c r="K84" s="57"/>
      <c r="L84" s="57"/>
      <c r="M84" s="4"/>
      <c r="N84" s="4"/>
      <c r="O84" s="51"/>
      <c r="P84" s="51"/>
      <c r="Q84" s="51"/>
      <c r="R84" s="51"/>
      <c r="V84" s="4"/>
      <c r="X84" s="54"/>
      <c r="Y84" s="54"/>
      <c r="AB84" s="1"/>
      <c r="AC84" s="1"/>
      <c r="AF84" s="18"/>
    </row>
    <row r="85" spans="2:32" s="5" customFormat="1" ht="12" hidden="1" customHeight="1" x14ac:dyDescent="0.2">
      <c r="B85" s="55"/>
      <c r="C85" s="58" t="s">
        <v>303</v>
      </c>
      <c r="D85" s="42">
        <f t="shared" si="4"/>
        <v>0</v>
      </c>
      <c r="G85" s="18"/>
      <c r="H85" s="18"/>
      <c r="I85" s="49"/>
      <c r="K85" s="57"/>
      <c r="L85" s="57"/>
      <c r="M85" s="4"/>
      <c r="N85" s="4"/>
      <c r="O85" s="51"/>
      <c r="P85" s="51"/>
      <c r="Q85" s="51"/>
      <c r="R85" s="51"/>
      <c r="V85" s="4"/>
      <c r="X85" s="54"/>
      <c r="Y85" s="54"/>
      <c r="AB85" s="1"/>
      <c r="AC85" s="1"/>
      <c r="AF85" s="18"/>
    </row>
    <row r="86" spans="2:32" s="5" customFormat="1" ht="12" hidden="1" customHeight="1" x14ac:dyDescent="0.2">
      <c r="B86" s="55"/>
      <c r="C86" s="58" t="s">
        <v>304</v>
      </c>
      <c r="D86" s="42">
        <f t="shared" si="4"/>
        <v>0</v>
      </c>
      <c r="G86" s="18"/>
      <c r="H86" s="18"/>
      <c r="I86" s="49"/>
      <c r="K86" s="57"/>
      <c r="L86" s="57"/>
      <c r="M86" s="4"/>
      <c r="N86" s="4"/>
      <c r="O86" s="51"/>
      <c r="P86" s="51"/>
      <c r="Q86" s="51"/>
      <c r="R86" s="51"/>
      <c r="V86" s="4"/>
      <c r="X86" s="54"/>
      <c r="Y86" s="54"/>
      <c r="AB86" s="1"/>
      <c r="AC86" s="1"/>
      <c r="AF86" s="18"/>
    </row>
    <row r="87" spans="2:32" s="5" customFormat="1" ht="12" hidden="1" customHeight="1" x14ac:dyDescent="0.2">
      <c r="B87" s="55"/>
      <c r="C87" s="58" t="s">
        <v>147</v>
      </c>
      <c r="D87" s="42">
        <f t="shared" si="4"/>
        <v>0</v>
      </c>
      <c r="G87" s="18"/>
      <c r="H87" s="18"/>
      <c r="I87" s="49"/>
      <c r="K87" s="57"/>
      <c r="L87" s="57"/>
      <c r="M87" s="4"/>
      <c r="N87" s="4"/>
      <c r="O87" s="51"/>
      <c r="P87" s="51"/>
      <c r="Q87" s="51"/>
      <c r="R87" s="51"/>
      <c r="V87" s="4"/>
      <c r="X87" s="54"/>
      <c r="Y87" s="54"/>
      <c r="AB87" s="1"/>
      <c r="AC87" s="1"/>
      <c r="AF87" s="18"/>
    </row>
    <row r="88" spans="2:32" s="5" customFormat="1" ht="12" hidden="1" customHeight="1" x14ac:dyDescent="0.2">
      <c r="B88" s="55"/>
      <c r="C88" s="58" t="s">
        <v>37</v>
      </c>
      <c r="D88" s="42">
        <f t="shared" si="4"/>
        <v>1</v>
      </c>
      <c r="G88" s="18"/>
      <c r="H88" s="18"/>
      <c r="I88" s="49"/>
      <c r="K88" s="57"/>
      <c r="L88" s="57"/>
      <c r="M88" s="4"/>
      <c r="N88" s="4"/>
      <c r="O88" s="51"/>
      <c r="P88" s="51"/>
      <c r="Q88" s="51"/>
      <c r="R88" s="51"/>
      <c r="V88" s="4"/>
      <c r="X88" s="54"/>
      <c r="Y88" s="54"/>
      <c r="AB88" s="1"/>
      <c r="AC88" s="1"/>
      <c r="AF88" s="18"/>
    </row>
    <row r="89" spans="2:32" s="5" customFormat="1" ht="12" hidden="1" customHeight="1" x14ac:dyDescent="0.2">
      <c r="B89" s="55"/>
      <c r="C89" s="58" t="s">
        <v>264</v>
      </c>
      <c r="D89" s="42">
        <f t="shared" si="4"/>
        <v>1</v>
      </c>
      <c r="G89" s="18"/>
      <c r="H89" s="18"/>
      <c r="I89" s="49"/>
      <c r="K89" s="57"/>
      <c r="L89" s="57"/>
      <c r="M89" s="4"/>
      <c r="N89" s="4"/>
      <c r="O89" s="51"/>
      <c r="P89" s="51"/>
      <c r="Q89" s="51"/>
      <c r="R89" s="51"/>
      <c r="V89" s="4"/>
      <c r="X89" s="54"/>
      <c r="Y89" s="54"/>
      <c r="AB89" s="1"/>
      <c r="AC89" s="1"/>
      <c r="AF89" s="18"/>
    </row>
    <row r="90" spans="2:32" s="5" customFormat="1" ht="12" hidden="1" customHeight="1" x14ac:dyDescent="0.2">
      <c r="B90" s="55"/>
      <c r="C90" s="58" t="s">
        <v>174</v>
      </c>
      <c r="D90" s="42">
        <f t="shared" si="4"/>
        <v>0</v>
      </c>
      <c r="G90" s="18"/>
      <c r="H90" s="18"/>
      <c r="I90" s="49"/>
      <c r="K90" s="57"/>
      <c r="L90" s="57"/>
      <c r="M90" s="4"/>
      <c r="N90" s="4"/>
      <c r="O90" s="51"/>
      <c r="P90" s="51"/>
      <c r="Q90" s="51"/>
      <c r="R90" s="51"/>
      <c r="V90" s="4"/>
      <c r="X90" s="54"/>
      <c r="Y90" s="54"/>
      <c r="AB90" s="1"/>
      <c r="AC90" s="1"/>
      <c r="AF90" s="18"/>
    </row>
    <row r="91" spans="2:32" s="5" customFormat="1" ht="12" hidden="1" customHeight="1" x14ac:dyDescent="0.2">
      <c r="B91" s="55"/>
      <c r="C91" s="58" t="s">
        <v>90</v>
      </c>
      <c r="D91" s="42">
        <f t="shared" si="4"/>
        <v>0</v>
      </c>
      <c r="G91" s="18"/>
      <c r="H91" s="18"/>
      <c r="I91" s="49"/>
      <c r="K91" s="57"/>
      <c r="L91" s="57"/>
      <c r="M91" s="4"/>
      <c r="N91" s="4"/>
      <c r="O91" s="51"/>
      <c r="P91" s="51"/>
      <c r="Q91" s="51"/>
      <c r="R91" s="51"/>
      <c r="V91" s="4"/>
      <c r="X91" s="54"/>
      <c r="Y91" s="54"/>
      <c r="AB91" s="1"/>
      <c r="AC91" s="1"/>
      <c r="AF91" s="18"/>
    </row>
    <row r="92" spans="2:32" s="5" customFormat="1" ht="12" hidden="1" customHeight="1" x14ac:dyDescent="0.2">
      <c r="B92" s="55"/>
      <c r="C92" s="58" t="s">
        <v>305</v>
      </c>
      <c r="D92" s="42">
        <f t="shared" si="4"/>
        <v>0</v>
      </c>
      <c r="G92" s="18"/>
      <c r="H92" s="18"/>
      <c r="I92" s="49"/>
      <c r="K92" s="57"/>
      <c r="L92" s="57"/>
      <c r="M92" s="4"/>
      <c r="N92" s="4"/>
      <c r="O92" s="51"/>
      <c r="P92" s="51"/>
      <c r="Q92" s="51"/>
      <c r="R92" s="51"/>
      <c r="V92" s="4"/>
      <c r="X92" s="54"/>
      <c r="Y92" s="54"/>
      <c r="AA92" s="18"/>
      <c r="AB92" s="1"/>
      <c r="AC92" s="1"/>
      <c r="AF92" s="18"/>
    </row>
    <row r="93" spans="2:32" s="5" customFormat="1" ht="12" hidden="1" customHeight="1" x14ac:dyDescent="0.2">
      <c r="B93" s="55"/>
      <c r="C93" s="58" t="s">
        <v>306</v>
      </c>
      <c r="D93" s="42">
        <f t="shared" si="4"/>
        <v>0</v>
      </c>
      <c r="G93" s="18"/>
      <c r="H93" s="18"/>
      <c r="I93" s="67"/>
      <c r="K93" s="57"/>
      <c r="L93" s="57"/>
      <c r="M93" s="4"/>
      <c r="N93" s="4"/>
      <c r="O93" s="51"/>
      <c r="P93" s="51"/>
      <c r="Q93" s="51"/>
      <c r="R93" s="51"/>
      <c r="V93" s="4"/>
      <c r="AA93" s="18"/>
      <c r="AB93" s="57"/>
      <c r="AC93" s="57"/>
      <c r="AF93" s="18"/>
    </row>
    <row r="94" spans="2:32" s="5" customFormat="1" ht="12" hidden="1" customHeight="1" x14ac:dyDescent="0.2">
      <c r="B94" s="55"/>
      <c r="C94" s="58" t="s">
        <v>307</v>
      </c>
      <c r="D94" s="42">
        <f t="shared" si="4"/>
        <v>0</v>
      </c>
      <c r="G94" s="18"/>
      <c r="H94" s="18"/>
      <c r="I94" s="67"/>
      <c r="K94" s="57"/>
      <c r="L94" s="57"/>
      <c r="M94" s="4"/>
      <c r="N94" s="4"/>
      <c r="O94" s="51"/>
      <c r="P94" s="51"/>
      <c r="Q94" s="51"/>
      <c r="R94" s="51"/>
      <c r="V94" s="4"/>
      <c r="AA94" s="18"/>
      <c r="AB94" s="57"/>
      <c r="AC94" s="57"/>
      <c r="AF94" s="18"/>
    </row>
    <row r="95" spans="2:32" s="5" customFormat="1" ht="12" hidden="1" customHeight="1" x14ac:dyDescent="0.2">
      <c r="B95" s="55"/>
      <c r="C95" s="58" t="s">
        <v>70</v>
      </c>
      <c r="D95" s="42">
        <f t="shared" si="4"/>
        <v>0</v>
      </c>
      <c r="G95" s="18"/>
      <c r="H95" s="18"/>
      <c r="I95" s="67"/>
      <c r="K95" s="57"/>
      <c r="L95" s="57"/>
      <c r="M95" s="4"/>
      <c r="N95" s="4"/>
      <c r="O95" s="51"/>
      <c r="P95" s="51"/>
      <c r="Q95" s="51"/>
      <c r="R95" s="51"/>
      <c r="V95" s="4"/>
      <c r="AA95" s="18"/>
      <c r="AB95" s="57"/>
      <c r="AC95" s="57"/>
      <c r="AF95" s="18"/>
    </row>
    <row r="96" spans="2:32" s="5" customFormat="1" ht="12" hidden="1" customHeight="1" x14ac:dyDescent="0.2">
      <c r="B96" s="55"/>
      <c r="C96" s="58" t="s">
        <v>205</v>
      </c>
      <c r="D96" s="42">
        <f t="shared" si="4"/>
        <v>0</v>
      </c>
      <c r="G96" s="18"/>
      <c r="H96" s="18"/>
      <c r="I96" s="67"/>
      <c r="K96" s="57"/>
      <c r="L96" s="57"/>
      <c r="M96" s="4"/>
      <c r="N96" s="4"/>
      <c r="O96" s="51"/>
      <c r="P96" s="51"/>
      <c r="Q96" s="51"/>
      <c r="R96" s="51"/>
      <c r="V96" s="4"/>
      <c r="AA96" s="18"/>
      <c r="AB96" s="57"/>
      <c r="AC96" s="57"/>
      <c r="AF96" s="18"/>
    </row>
    <row r="97" spans="2:32" s="5" customFormat="1" ht="12" hidden="1" customHeight="1" x14ac:dyDescent="0.2">
      <c r="B97" s="55"/>
      <c r="C97" s="58" t="s">
        <v>308</v>
      </c>
      <c r="D97" s="42">
        <f t="shared" si="4"/>
        <v>0</v>
      </c>
      <c r="G97" s="18"/>
      <c r="H97" s="18"/>
      <c r="I97" s="67"/>
      <c r="K97" s="57"/>
      <c r="L97" s="57"/>
      <c r="M97" s="4"/>
      <c r="N97" s="4"/>
      <c r="O97" s="51"/>
      <c r="P97" s="51"/>
      <c r="Q97" s="51"/>
      <c r="R97" s="51"/>
      <c r="V97" s="4"/>
      <c r="AA97" s="18"/>
      <c r="AB97" s="57"/>
      <c r="AC97" s="57"/>
      <c r="AF97" s="18"/>
    </row>
    <row r="98" spans="2:32" s="5" customFormat="1" ht="12" hidden="1" customHeight="1" x14ac:dyDescent="0.2">
      <c r="B98" s="55"/>
      <c r="C98" s="58" t="s">
        <v>309</v>
      </c>
      <c r="D98" s="42">
        <f t="shared" si="4"/>
        <v>0</v>
      </c>
      <c r="G98" s="18"/>
      <c r="H98" s="18"/>
      <c r="I98" s="67"/>
      <c r="K98" s="57"/>
      <c r="L98" s="57"/>
      <c r="M98" s="4"/>
      <c r="N98" s="4"/>
      <c r="O98" s="51"/>
      <c r="P98" s="51"/>
      <c r="Q98" s="51"/>
      <c r="R98" s="51"/>
      <c r="V98" s="4"/>
      <c r="AA98" s="18"/>
      <c r="AB98" s="57"/>
      <c r="AC98" s="57"/>
      <c r="AF98" s="18"/>
    </row>
    <row r="99" spans="2:32" s="5" customFormat="1" ht="12" hidden="1" customHeight="1" x14ac:dyDescent="0.2">
      <c r="B99" s="55"/>
      <c r="C99" s="58" t="s">
        <v>310</v>
      </c>
      <c r="D99" s="42">
        <f t="shared" si="4"/>
        <v>0</v>
      </c>
      <c r="G99" s="18"/>
      <c r="H99" s="18"/>
      <c r="I99" s="67"/>
      <c r="K99" s="57"/>
      <c r="L99" s="57"/>
      <c r="M99" s="4"/>
      <c r="N99" s="4"/>
      <c r="O99" s="51"/>
      <c r="P99" s="51"/>
      <c r="Q99" s="51"/>
      <c r="R99" s="51"/>
      <c r="V99" s="4"/>
      <c r="AA99" s="18"/>
      <c r="AB99" s="57"/>
      <c r="AC99" s="57"/>
      <c r="AF99" s="18"/>
    </row>
    <row r="100" spans="2:32" s="5" customFormat="1" ht="12" hidden="1" customHeight="1" x14ac:dyDescent="0.2">
      <c r="B100" s="55"/>
      <c r="C100" s="58" t="s">
        <v>311</v>
      </c>
      <c r="D100" s="42">
        <f t="shared" si="4"/>
        <v>0</v>
      </c>
      <c r="G100" s="18"/>
      <c r="H100" s="18"/>
      <c r="I100" s="67"/>
      <c r="K100" s="57"/>
      <c r="L100" s="57"/>
      <c r="M100" s="4"/>
      <c r="N100" s="4"/>
      <c r="O100" s="51"/>
      <c r="P100" s="51"/>
      <c r="Q100" s="51"/>
      <c r="R100" s="51"/>
      <c r="V100" s="4"/>
      <c r="AA100" s="18"/>
      <c r="AB100" s="57"/>
      <c r="AC100" s="57"/>
      <c r="AF100" s="18"/>
    </row>
    <row r="101" spans="2:32" s="5" customFormat="1" ht="12" hidden="1" customHeight="1" x14ac:dyDescent="0.2">
      <c r="B101" s="55"/>
      <c r="C101" s="58" t="s">
        <v>75</v>
      </c>
      <c r="D101" s="42">
        <f t="shared" si="4"/>
        <v>1</v>
      </c>
      <c r="G101" s="18"/>
      <c r="H101" s="18"/>
      <c r="I101" s="67"/>
      <c r="K101" s="57"/>
      <c r="L101" s="57"/>
      <c r="M101" s="4"/>
      <c r="N101" s="4"/>
      <c r="O101" s="51"/>
      <c r="P101" s="51"/>
      <c r="Q101" s="51"/>
      <c r="R101" s="51"/>
      <c r="V101" s="4"/>
      <c r="AA101" s="18"/>
      <c r="AB101" s="57"/>
      <c r="AC101" s="57"/>
      <c r="AF101" s="18"/>
    </row>
    <row r="102" spans="2:32" s="5" customFormat="1" ht="12" hidden="1" customHeight="1" x14ac:dyDescent="0.2">
      <c r="B102" s="55"/>
      <c r="C102" s="58" t="s">
        <v>312</v>
      </c>
      <c r="D102" s="42">
        <f t="shared" si="4"/>
        <v>0</v>
      </c>
      <c r="G102" s="18"/>
      <c r="H102" s="18"/>
      <c r="I102" s="67"/>
      <c r="K102" s="57"/>
      <c r="L102" s="57"/>
      <c r="M102" s="4"/>
      <c r="N102" s="4"/>
      <c r="O102" s="51"/>
      <c r="P102" s="51"/>
      <c r="Q102" s="51"/>
      <c r="R102" s="51"/>
      <c r="V102" s="4"/>
      <c r="AA102" s="18"/>
      <c r="AB102" s="57"/>
      <c r="AC102" s="57"/>
      <c r="AF102" s="18"/>
    </row>
    <row r="103" spans="2:32" s="5" customFormat="1" ht="12" hidden="1" customHeight="1" x14ac:dyDescent="0.2">
      <c r="B103" s="55"/>
      <c r="C103" s="58" t="s">
        <v>313</v>
      </c>
      <c r="D103" s="42">
        <f t="shared" si="4"/>
        <v>0</v>
      </c>
      <c r="G103" s="18"/>
      <c r="H103" s="18"/>
      <c r="I103" s="67"/>
      <c r="K103" s="57"/>
      <c r="L103" s="57"/>
      <c r="M103" s="4"/>
      <c r="N103" s="4"/>
      <c r="O103" s="51"/>
      <c r="P103" s="51"/>
      <c r="Q103" s="51"/>
      <c r="R103" s="51"/>
      <c r="V103" s="4"/>
      <c r="AA103" s="18"/>
      <c r="AB103" s="57"/>
      <c r="AC103" s="57"/>
      <c r="AF103" s="18"/>
    </row>
    <row r="104" spans="2:32" s="5" customFormat="1" ht="12" hidden="1" customHeight="1" x14ac:dyDescent="0.2">
      <c r="B104" s="55"/>
      <c r="C104" s="58" t="s">
        <v>292</v>
      </c>
      <c r="D104" s="42">
        <f t="shared" si="4"/>
        <v>0</v>
      </c>
      <c r="G104" s="18"/>
      <c r="H104" s="18"/>
      <c r="I104" s="67"/>
      <c r="K104" s="57"/>
      <c r="L104" s="57"/>
      <c r="M104" s="4"/>
      <c r="N104" s="4"/>
      <c r="O104" s="51"/>
      <c r="P104" s="51"/>
      <c r="Q104" s="51"/>
      <c r="R104" s="51"/>
      <c r="V104" s="4"/>
      <c r="AA104" s="18"/>
      <c r="AB104" s="57"/>
      <c r="AC104" s="57"/>
      <c r="AF104" s="18"/>
    </row>
    <row r="105" spans="2:32" s="5" customFormat="1" hidden="1" x14ac:dyDescent="0.2">
      <c r="B105" s="55"/>
      <c r="C105" s="58" t="s">
        <v>95</v>
      </c>
      <c r="D105" s="42">
        <f t="shared" si="4"/>
        <v>0</v>
      </c>
      <c r="G105" s="18"/>
      <c r="H105" s="18"/>
      <c r="I105" s="67"/>
      <c r="K105" s="57"/>
      <c r="L105" s="57"/>
      <c r="M105" s="4"/>
      <c r="N105" s="4"/>
      <c r="O105" s="51"/>
      <c r="P105" s="51"/>
      <c r="Q105" s="51"/>
      <c r="R105" s="51"/>
      <c r="V105" s="4"/>
      <c r="AA105" s="18"/>
      <c r="AB105" s="57"/>
      <c r="AC105" s="57"/>
      <c r="AF105" s="18"/>
    </row>
    <row r="106" spans="2:32" s="5" customFormat="1" hidden="1" x14ac:dyDescent="0.2">
      <c r="B106" s="55"/>
      <c r="C106" s="58" t="s">
        <v>136</v>
      </c>
      <c r="D106" s="42">
        <f t="shared" si="4"/>
        <v>0</v>
      </c>
      <c r="G106" s="18"/>
      <c r="H106" s="18"/>
      <c r="I106" s="67"/>
      <c r="K106" s="57"/>
      <c r="L106" s="57"/>
      <c r="M106" s="4"/>
      <c r="N106" s="4"/>
      <c r="O106" s="51"/>
      <c r="P106" s="51"/>
      <c r="Q106" s="51"/>
      <c r="R106" s="51"/>
      <c r="V106" s="4"/>
      <c r="AA106" s="18"/>
      <c r="AB106" s="57"/>
      <c r="AC106" s="57"/>
      <c r="AF106" s="18"/>
    </row>
    <row r="107" spans="2:32" s="5" customFormat="1" hidden="1" x14ac:dyDescent="0.2">
      <c r="B107" s="55"/>
      <c r="C107" s="58" t="s">
        <v>314</v>
      </c>
      <c r="D107" s="42">
        <f t="shared" si="4"/>
        <v>0</v>
      </c>
      <c r="G107" s="18"/>
      <c r="H107" s="18"/>
      <c r="I107" s="67"/>
      <c r="K107" s="57"/>
      <c r="L107" s="57"/>
      <c r="M107" s="4"/>
      <c r="N107" s="4"/>
      <c r="O107" s="51"/>
      <c r="P107" s="51"/>
      <c r="Q107" s="51"/>
      <c r="R107" s="51"/>
      <c r="V107" s="4"/>
      <c r="AA107" s="18"/>
      <c r="AB107" s="57"/>
      <c r="AC107" s="57"/>
      <c r="AF107" s="18"/>
    </row>
    <row r="108" spans="2:32" s="5" customFormat="1" hidden="1" x14ac:dyDescent="0.2">
      <c r="B108" s="55"/>
      <c r="C108" s="58" t="s">
        <v>315</v>
      </c>
      <c r="D108" s="42">
        <f t="shared" si="4"/>
        <v>0</v>
      </c>
      <c r="G108" s="18"/>
      <c r="H108" s="18"/>
      <c r="I108" s="67"/>
      <c r="K108" s="57"/>
      <c r="L108" s="57"/>
      <c r="M108" s="4"/>
      <c r="N108" s="4"/>
      <c r="O108" s="51"/>
      <c r="P108" s="51"/>
      <c r="Q108" s="51"/>
      <c r="R108" s="51"/>
      <c r="V108" s="4"/>
      <c r="AA108" s="18"/>
      <c r="AB108" s="57"/>
      <c r="AC108" s="57"/>
      <c r="AF108" s="18"/>
    </row>
    <row r="109" spans="2:32" s="5" customFormat="1" hidden="1" x14ac:dyDescent="0.2">
      <c r="B109" s="55"/>
      <c r="C109" s="58" t="s">
        <v>316</v>
      </c>
      <c r="D109" s="42">
        <f t="shared" si="4"/>
        <v>0</v>
      </c>
      <c r="G109" s="18"/>
      <c r="H109" s="18"/>
      <c r="I109" s="67"/>
      <c r="K109" s="57"/>
      <c r="L109" s="57"/>
      <c r="M109" s="4"/>
      <c r="N109" s="4"/>
      <c r="O109" s="51"/>
      <c r="P109" s="51"/>
      <c r="Q109" s="51"/>
      <c r="R109" s="51"/>
      <c r="V109" s="4"/>
      <c r="AA109" s="18"/>
      <c r="AB109" s="57"/>
      <c r="AC109" s="57"/>
      <c r="AF109" s="18"/>
    </row>
    <row r="110" spans="2:32" s="5" customFormat="1" hidden="1" x14ac:dyDescent="0.2">
      <c r="B110" s="55"/>
      <c r="C110" s="58" t="s">
        <v>85</v>
      </c>
      <c r="D110" s="42">
        <f t="shared" si="4"/>
        <v>0</v>
      </c>
      <c r="G110" s="18"/>
      <c r="H110" s="18"/>
      <c r="I110" s="67"/>
      <c r="K110" s="57"/>
      <c r="L110" s="57"/>
      <c r="M110" s="4"/>
      <c r="N110" s="4"/>
      <c r="O110" s="51"/>
      <c r="P110" s="51"/>
      <c r="Q110" s="51"/>
      <c r="R110" s="51"/>
      <c r="V110" s="4"/>
      <c r="AA110" s="18"/>
      <c r="AB110" s="57"/>
      <c r="AC110" s="57"/>
      <c r="AF110" s="18"/>
    </row>
    <row r="111" spans="2:32" s="5" customFormat="1" hidden="1" x14ac:dyDescent="0.2">
      <c r="B111" s="55"/>
      <c r="C111" s="58" t="s">
        <v>317</v>
      </c>
      <c r="D111" s="42">
        <f t="shared" si="4"/>
        <v>0</v>
      </c>
      <c r="G111" s="18"/>
      <c r="H111" s="18"/>
      <c r="I111" s="67"/>
      <c r="K111" s="57"/>
      <c r="L111" s="57"/>
      <c r="M111" s="4"/>
      <c r="N111" s="4"/>
      <c r="O111" s="51"/>
      <c r="P111" s="51"/>
      <c r="Q111" s="51"/>
      <c r="R111" s="51"/>
      <c r="V111" s="4"/>
      <c r="AA111" s="18"/>
      <c r="AB111" s="57"/>
      <c r="AC111" s="57"/>
      <c r="AF111" s="18"/>
    </row>
    <row r="112" spans="2:32" s="5" customFormat="1" hidden="1" x14ac:dyDescent="0.2">
      <c r="B112" s="55"/>
      <c r="C112" s="58" t="s">
        <v>318</v>
      </c>
      <c r="D112" s="42">
        <f t="shared" si="4"/>
        <v>0</v>
      </c>
      <c r="G112" s="18"/>
      <c r="H112" s="18"/>
      <c r="I112" s="67"/>
      <c r="K112" s="57"/>
      <c r="L112" s="57"/>
      <c r="M112" s="4"/>
      <c r="N112" s="4"/>
      <c r="O112" s="51"/>
      <c r="P112" s="51"/>
      <c r="Q112" s="51"/>
      <c r="R112" s="51"/>
      <c r="V112" s="4"/>
      <c r="AA112" s="18"/>
      <c r="AB112" s="57"/>
      <c r="AC112" s="57"/>
      <c r="AF112" s="18"/>
    </row>
    <row r="113" spans="2:32" s="5" customFormat="1" hidden="1" x14ac:dyDescent="0.2">
      <c r="B113" s="55"/>
      <c r="C113" s="58" t="s">
        <v>217</v>
      </c>
      <c r="D113" s="42">
        <f t="shared" si="4"/>
        <v>0</v>
      </c>
      <c r="G113" s="18"/>
      <c r="H113" s="18"/>
      <c r="I113" s="67"/>
      <c r="K113" s="57"/>
      <c r="L113" s="57"/>
      <c r="M113" s="4"/>
      <c r="N113" s="4"/>
      <c r="O113" s="51"/>
      <c r="P113" s="51"/>
      <c r="Q113" s="51"/>
      <c r="R113" s="51"/>
      <c r="V113" s="4"/>
      <c r="AA113" s="18"/>
      <c r="AB113" s="57"/>
      <c r="AC113" s="57"/>
      <c r="AF113" s="18"/>
    </row>
    <row r="114" spans="2:32" s="5" customFormat="1" hidden="1" x14ac:dyDescent="0.2">
      <c r="B114" s="55"/>
      <c r="C114" s="58" t="s">
        <v>319</v>
      </c>
      <c r="D114" s="42">
        <f t="shared" si="4"/>
        <v>0</v>
      </c>
      <c r="G114" s="18"/>
      <c r="H114" s="18"/>
      <c r="I114" s="67"/>
      <c r="K114" s="57"/>
      <c r="L114" s="57"/>
      <c r="M114" s="4"/>
      <c r="N114" s="4"/>
      <c r="O114" s="51"/>
      <c r="P114" s="51"/>
      <c r="Q114" s="51"/>
      <c r="R114" s="51"/>
      <c r="V114" s="4"/>
      <c r="AA114" s="18"/>
      <c r="AB114" s="57"/>
      <c r="AC114" s="57"/>
      <c r="AF114" s="18"/>
    </row>
    <row r="115" spans="2:32" s="5" customFormat="1" hidden="1" x14ac:dyDescent="0.2">
      <c r="B115" s="55"/>
      <c r="C115" s="58" t="s">
        <v>156</v>
      </c>
      <c r="D115" s="42">
        <f t="shared" si="4"/>
        <v>0</v>
      </c>
      <c r="G115" s="18"/>
      <c r="H115" s="18"/>
      <c r="I115" s="67"/>
      <c r="K115" s="57"/>
      <c r="L115" s="57"/>
      <c r="M115" s="4"/>
      <c r="N115" s="4"/>
      <c r="O115" s="51"/>
      <c r="P115" s="51"/>
      <c r="Q115" s="51"/>
      <c r="R115" s="51"/>
      <c r="V115" s="4"/>
      <c r="AA115" s="18"/>
      <c r="AB115" s="57"/>
      <c r="AC115" s="57"/>
      <c r="AF115" s="18"/>
    </row>
    <row r="116" spans="2:32" s="5" customFormat="1" hidden="1" x14ac:dyDescent="0.2">
      <c r="B116" s="55"/>
      <c r="C116" s="58" t="s">
        <v>320</v>
      </c>
      <c r="D116" s="42">
        <f t="shared" si="4"/>
        <v>0</v>
      </c>
      <c r="G116" s="18"/>
      <c r="H116" s="18"/>
      <c r="I116" s="67"/>
      <c r="K116" s="57"/>
      <c r="L116" s="57"/>
      <c r="M116" s="4"/>
      <c r="N116" s="4"/>
      <c r="O116" s="51"/>
      <c r="P116" s="51"/>
      <c r="Q116" s="51"/>
      <c r="R116" s="51"/>
      <c r="V116" s="4"/>
      <c r="AA116" s="18"/>
      <c r="AB116" s="57"/>
      <c r="AC116" s="57"/>
      <c r="AF116" s="18"/>
    </row>
    <row r="117" spans="2:32" s="5" customFormat="1" hidden="1" x14ac:dyDescent="0.2">
      <c r="B117" s="55"/>
      <c r="C117" s="58" t="s">
        <v>321</v>
      </c>
      <c r="D117" s="42">
        <f t="shared" si="4"/>
        <v>0</v>
      </c>
      <c r="G117" s="18"/>
      <c r="H117" s="18"/>
      <c r="I117" s="67"/>
      <c r="K117" s="57"/>
      <c r="L117" s="57"/>
      <c r="M117" s="4"/>
      <c r="N117" s="4"/>
      <c r="O117" s="51"/>
      <c r="P117" s="51"/>
      <c r="Q117" s="51"/>
      <c r="R117" s="51"/>
      <c r="V117" s="4"/>
      <c r="AA117" s="18"/>
      <c r="AB117" s="57"/>
      <c r="AC117" s="57"/>
      <c r="AF117" s="18"/>
    </row>
    <row r="118" spans="2:32" s="5" customFormat="1" hidden="1" x14ac:dyDescent="0.2">
      <c r="B118" s="55"/>
      <c r="C118" s="58" t="s">
        <v>322</v>
      </c>
      <c r="D118" s="42">
        <f t="shared" si="4"/>
        <v>0</v>
      </c>
      <c r="G118" s="18"/>
      <c r="H118" s="18"/>
      <c r="I118" s="67"/>
      <c r="K118" s="57"/>
      <c r="L118" s="57"/>
      <c r="M118" s="4"/>
      <c r="N118" s="4"/>
      <c r="O118" s="51"/>
      <c r="P118" s="51"/>
      <c r="Q118" s="51"/>
      <c r="R118" s="51"/>
      <c r="V118" s="4"/>
      <c r="AA118" s="18"/>
      <c r="AB118" s="57"/>
      <c r="AC118" s="57"/>
      <c r="AF118" s="18"/>
    </row>
    <row r="119" spans="2:32" s="5" customFormat="1" hidden="1" x14ac:dyDescent="0.2">
      <c r="B119" s="55"/>
      <c r="C119" s="58" t="s">
        <v>55</v>
      </c>
      <c r="D119" s="42">
        <f t="shared" si="4"/>
        <v>1</v>
      </c>
      <c r="G119" s="18"/>
      <c r="H119" s="18"/>
      <c r="I119" s="67"/>
      <c r="K119" s="57"/>
      <c r="L119" s="57"/>
      <c r="M119" s="4"/>
      <c r="N119" s="4"/>
      <c r="O119" s="51"/>
      <c r="P119" s="51"/>
      <c r="Q119" s="51"/>
      <c r="R119" s="51"/>
      <c r="V119" s="4"/>
      <c r="AA119" s="18"/>
      <c r="AB119" s="57"/>
      <c r="AC119" s="57"/>
      <c r="AF119" s="18"/>
    </row>
    <row r="120" spans="2:32" s="5" customFormat="1" hidden="1" x14ac:dyDescent="0.2">
      <c r="B120" s="55"/>
      <c r="C120" s="58" t="s">
        <v>115</v>
      </c>
      <c r="D120" s="42">
        <f t="shared" si="4"/>
        <v>1</v>
      </c>
      <c r="G120" s="18"/>
      <c r="H120" s="18"/>
      <c r="I120" s="67"/>
      <c r="K120" s="57"/>
      <c r="L120" s="57"/>
      <c r="M120" s="4"/>
      <c r="N120" s="4"/>
      <c r="O120" s="51"/>
      <c r="P120" s="51"/>
      <c r="Q120" s="51"/>
      <c r="R120" s="51"/>
      <c r="V120" s="4"/>
      <c r="AA120" s="18"/>
      <c r="AB120" s="57"/>
      <c r="AC120" s="57"/>
      <c r="AF120" s="18"/>
    </row>
    <row r="121" spans="2:32" s="5" customFormat="1" hidden="1" x14ac:dyDescent="0.2">
      <c r="B121" s="55"/>
      <c r="C121" s="58" t="s">
        <v>323</v>
      </c>
      <c r="D121" s="42">
        <f t="shared" si="4"/>
        <v>0</v>
      </c>
      <c r="G121" s="18"/>
      <c r="H121" s="18"/>
      <c r="I121" s="67"/>
      <c r="K121" s="57"/>
      <c r="L121" s="57"/>
      <c r="M121" s="4"/>
      <c r="N121" s="4"/>
      <c r="O121" s="51"/>
      <c r="P121" s="51"/>
      <c r="Q121" s="51"/>
      <c r="R121" s="51"/>
      <c r="V121" s="4"/>
      <c r="AA121" s="18"/>
      <c r="AB121" s="57"/>
      <c r="AC121" s="57"/>
      <c r="AF121" s="18"/>
    </row>
    <row r="122" spans="2:32" s="5" customFormat="1" hidden="1" x14ac:dyDescent="0.2">
      <c r="B122" s="55"/>
      <c r="C122" s="58" t="s">
        <v>324</v>
      </c>
      <c r="D122" s="42">
        <f t="shared" si="4"/>
        <v>0</v>
      </c>
      <c r="G122" s="18"/>
      <c r="H122" s="18"/>
      <c r="I122" s="67"/>
      <c r="K122" s="57"/>
      <c r="L122" s="57"/>
      <c r="M122" s="4"/>
      <c r="N122" s="4"/>
      <c r="O122" s="51"/>
      <c r="P122" s="51"/>
      <c r="Q122" s="51"/>
      <c r="R122" s="51"/>
      <c r="V122" s="4"/>
      <c r="AA122" s="18"/>
      <c r="AB122" s="57"/>
      <c r="AC122" s="57"/>
      <c r="AF122" s="18"/>
    </row>
    <row r="123" spans="2:32" s="5" customFormat="1" hidden="1" x14ac:dyDescent="0.2">
      <c r="B123" s="55"/>
      <c r="C123" s="58" t="s">
        <v>325</v>
      </c>
      <c r="D123" s="42">
        <f t="shared" si="4"/>
        <v>0</v>
      </c>
      <c r="G123" s="18"/>
      <c r="H123" s="18"/>
      <c r="I123" s="67"/>
      <c r="K123" s="57"/>
      <c r="L123" s="57"/>
      <c r="M123" s="4"/>
      <c r="N123" s="4"/>
      <c r="O123" s="51"/>
      <c r="P123" s="51"/>
      <c r="Q123" s="51"/>
      <c r="R123" s="51"/>
      <c r="V123" s="4"/>
      <c r="AA123" s="18"/>
      <c r="AB123" s="57"/>
      <c r="AC123" s="57"/>
      <c r="AF123" s="18"/>
    </row>
    <row r="124" spans="2:32" s="5" customFormat="1" hidden="1" x14ac:dyDescent="0.2">
      <c r="B124" s="55"/>
      <c r="C124" s="58" t="s">
        <v>326</v>
      </c>
      <c r="D124" s="42">
        <f t="shared" si="4"/>
        <v>0</v>
      </c>
      <c r="G124" s="18"/>
      <c r="H124" s="18"/>
      <c r="I124" s="67"/>
      <c r="K124" s="57"/>
      <c r="L124" s="57"/>
      <c r="M124" s="4"/>
      <c r="N124" s="4"/>
      <c r="O124" s="51"/>
      <c r="P124" s="51"/>
      <c r="Q124" s="51"/>
      <c r="R124" s="51"/>
      <c r="V124" s="4"/>
      <c r="AA124" s="18"/>
      <c r="AB124" s="57"/>
      <c r="AC124" s="57"/>
      <c r="AF124" s="18"/>
    </row>
    <row r="125" spans="2:32" s="5" customFormat="1" hidden="1" x14ac:dyDescent="0.2">
      <c r="B125" s="55"/>
      <c r="C125" s="58" t="s">
        <v>98</v>
      </c>
      <c r="D125" s="42">
        <f t="shared" si="4"/>
        <v>0</v>
      </c>
      <c r="G125" s="18"/>
      <c r="H125" s="18"/>
      <c r="I125" s="67"/>
      <c r="K125" s="57"/>
      <c r="L125" s="57"/>
      <c r="M125" s="4"/>
      <c r="N125" s="4"/>
      <c r="O125" s="51"/>
      <c r="P125" s="51"/>
      <c r="Q125" s="51"/>
      <c r="R125" s="51"/>
      <c r="V125" s="4"/>
      <c r="AA125" s="18"/>
      <c r="AB125" s="57"/>
      <c r="AC125" s="57"/>
      <c r="AF125" s="18"/>
    </row>
    <row r="126" spans="2:32" s="5" customFormat="1" hidden="1" x14ac:dyDescent="0.2">
      <c r="B126" s="55"/>
      <c r="C126" s="58" t="s">
        <v>327</v>
      </c>
      <c r="D126" s="42">
        <f t="shared" si="4"/>
        <v>0</v>
      </c>
      <c r="G126" s="18"/>
      <c r="H126" s="18"/>
      <c r="I126" s="67"/>
      <c r="K126" s="57"/>
      <c r="L126" s="57"/>
      <c r="M126" s="4"/>
      <c r="N126" s="4"/>
      <c r="O126" s="51"/>
      <c r="P126" s="51"/>
      <c r="Q126" s="51"/>
      <c r="R126" s="51"/>
      <c r="V126" s="4"/>
      <c r="AA126" s="18"/>
      <c r="AB126" s="57"/>
      <c r="AC126" s="57"/>
      <c r="AF126" s="18"/>
    </row>
    <row r="127" spans="2:32" s="5" customFormat="1" hidden="1" x14ac:dyDescent="0.2">
      <c r="B127" s="55"/>
      <c r="C127" s="58" t="s">
        <v>328</v>
      </c>
      <c r="D127" s="42">
        <f t="shared" si="4"/>
        <v>0</v>
      </c>
      <c r="G127" s="18"/>
      <c r="H127" s="18"/>
      <c r="I127" s="67"/>
      <c r="K127" s="57"/>
      <c r="L127" s="57"/>
      <c r="M127" s="4"/>
      <c r="N127" s="4"/>
      <c r="O127" s="51"/>
      <c r="P127" s="51"/>
      <c r="Q127" s="51"/>
      <c r="R127" s="51"/>
      <c r="V127" s="4"/>
      <c r="AA127" s="18"/>
      <c r="AB127" s="57"/>
      <c r="AC127" s="57"/>
      <c r="AF127" s="18"/>
    </row>
    <row r="128" spans="2:32" s="5" customFormat="1" hidden="1" x14ac:dyDescent="0.2">
      <c r="B128" s="55"/>
      <c r="C128" s="58" t="s">
        <v>151</v>
      </c>
      <c r="D128" s="42">
        <f t="shared" si="4"/>
        <v>0</v>
      </c>
      <c r="G128" s="18"/>
      <c r="H128" s="18"/>
      <c r="I128" s="67"/>
      <c r="K128" s="57"/>
      <c r="L128" s="57"/>
      <c r="M128" s="4"/>
      <c r="N128" s="4"/>
      <c r="O128" s="51"/>
      <c r="P128" s="51"/>
      <c r="Q128" s="51"/>
      <c r="R128" s="51"/>
      <c r="V128" s="4"/>
      <c r="AA128" s="18"/>
      <c r="AB128" s="57"/>
      <c r="AC128" s="57"/>
      <c r="AF128" s="18"/>
    </row>
    <row r="129" spans="2:32" s="5" customFormat="1" hidden="1" x14ac:dyDescent="0.2">
      <c r="B129" s="55"/>
      <c r="C129" s="58" t="s">
        <v>329</v>
      </c>
      <c r="D129" s="42">
        <f t="shared" si="4"/>
        <v>0</v>
      </c>
      <c r="G129" s="18"/>
      <c r="H129" s="18"/>
      <c r="I129" s="67"/>
      <c r="K129" s="57"/>
      <c r="L129" s="57"/>
      <c r="M129" s="4"/>
      <c r="N129" s="4"/>
      <c r="O129" s="51"/>
      <c r="P129" s="51"/>
      <c r="Q129" s="51"/>
      <c r="R129" s="51"/>
      <c r="V129" s="4"/>
      <c r="AA129" s="18"/>
      <c r="AB129" s="57"/>
      <c r="AC129" s="57"/>
      <c r="AF129" s="18"/>
    </row>
    <row r="130" spans="2:32" s="5" customFormat="1" hidden="1" x14ac:dyDescent="0.2">
      <c r="B130" s="55"/>
      <c r="C130" s="58" t="s">
        <v>132</v>
      </c>
      <c r="D130" s="42">
        <f t="shared" si="4"/>
        <v>1</v>
      </c>
      <c r="G130" s="18"/>
      <c r="H130" s="18"/>
      <c r="I130" s="67"/>
      <c r="K130" s="57"/>
      <c r="L130" s="57"/>
      <c r="M130" s="4"/>
      <c r="N130" s="4"/>
      <c r="O130" s="51"/>
      <c r="P130" s="51"/>
      <c r="Q130" s="51"/>
      <c r="R130" s="51"/>
      <c r="V130" s="4"/>
      <c r="AA130" s="18"/>
      <c r="AB130" s="57"/>
      <c r="AC130" s="57"/>
      <c r="AF130" s="18"/>
    </row>
    <row r="131" spans="2:32" s="5" customFormat="1" hidden="1" x14ac:dyDescent="0.2">
      <c r="B131" s="55"/>
      <c r="C131" s="58" t="s">
        <v>330</v>
      </c>
      <c r="D131" s="42">
        <f t="shared" si="4"/>
        <v>0</v>
      </c>
      <c r="G131" s="18"/>
      <c r="H131" s="18"/>
      <c r="I131" s="67"/>
      <c r="K131" s="57"/>
      <c r="L131" s="57"/>
      <c r="M131" s="4"/>
      <c r="N131" s="4"/>
      <c r="O131" s="51"/>
      <c r="P131" s="51"/>
      <c r="Q131" s="51"/>
      <c r="R131" s="51"/>
      <c r="V131" s="4"/>
      <c r="AA131" s="18"/>
      <c r="AB131" s="57"/>
      <c r="AC131" s="57"/>
      <c r="AF131" s="18"/>
    </row>
    <row r="132" spans="2:32" s="5" customFormat="1" hidden="1" x14ac:dyDescent="0.2">
      <c r="B132" s="55"/>
      <c r="C132" s="58" t="s">
        <v>331</v>
      </c>
      <c r="D132" s="42">
        <f t="shared" si="4"/>
        <v>0</v>
      </c>
      <c r="G132" s="18"/>
      <c r="H132" s="18"/>
      <c r="I132" s="67"/>
      <c r="K132" s="57"/>
      <c r="L132" s="57"/>
      <c r="M132" s="4"/>
      <c r="N132" s="4"/>
      <c r="O132" s="51"/>
      <c r="P132" s="51"/>
      <c r="Q132" s="51"/>
      <c r="R132" s="51"/>
      <c r="V132" s="4"/>
      <c r="AA132" s="18"/>
      <c r="AB132" s="57"/>
      <c r="AC132" s="57"/>
      <c r="AF132" s="18"/>
    </row>
    <row r="133" spans="2:32" s="5" customFormat="1" hidden="1" x14ac:dyDescent="0.2">
      <c r="B133" s="55"/>
      <c r="C133" s="58" t="s">
        <v>249</v>
      </c>
      <c r="D133" s="42">
        <f t="shared" si="4"/>
        <v>0</v>
      </c>
      <c r="G133" s="18"/>
      <c r="H133" s="18"/>
      <c r="I133" s="67"/>
      <c r="K133" s="57"/>
      <c r="L133" s="57"/>
      <c r="M133" s="4"/>
      <c r="N133" s="4"/>
      <c r="O133" s="51"/>
      <c r="P133" s="51"/>
      <c r="Q133" s="51"/>
      <c r="R133" s="51"/>
      <c r="V133" s="4"/>
      <c r="AA133" s="18"/>
      <c r="AB133" s="57"/>
      <c r="AC133" s="57"/>
      <c r="AF133" s="18"/>
    </row>
    <row r="134" spans="2:32" s="5" customFormat="1" hidden="1" x14ac:dyDescent="0.2">
      <c r="B134" s="55"/>
      <c r="C134" s="58" t="s">
        <v>332</v>
      </c>
      <c r="D134" s="42">
        <f t="shared" si="4"/>
        <v>0</v>
      </c>
      <c r="G134" s="18"/>
      <c r="H134" s="18"/>
      <c r="I134" s="67"/>
      <c r="K134" s="57"/>
      <c r="L134" s="57"/>
      <c r="M134" s="4"/>
      <c r="N134" s="4"/>
      <c r="O134" s="51"/>
      <c r="P134" s="51"/>
      <c r="Q134" s="51"/>
      <c r="R134" s="51"/>
      <c r="V134" s="4"/>
      <c r="AA134" s="18"/>
      <c r="AB134" s="57"/>
      <c r="AC134" s="57"/>
      <c r="AF134" s="18"/>
    </row>
    <row r="135" spans="2:32" s="5" customFormat="1" hidden="1" x14ac:dyDescent="0.2">
      <c r="B135" s="55"/>
      <c r="C135" s="58" t="s">
        <v>49</v>
      </c>
      <c r="D135" s="42">
        <f t="shared" si="4"/>
        <v>1</v>
      </c>
      <c r="G135" s="18"/>
      <c r="H135" s="18"/>
      <c r="I135" s="67"/>
      <c r="K135" s="57"/>
      <c r="L135" s="57"/>
      <c r="M135" s="4"/>
      <c r="N135" s="4"/>
      <c r="O135" s="51"/>
      <c r="P135" s="51"/>
      <c r="Q135" s="51"/>
      <c r="R135" s="51"/>
      <c r="V135" s="4"/>
      <c r="AA135" s="18"/>
      <c r="AB135" s="57"/>
      <c r="AC135" s="57"/>
      <c r="AF135" s="18"/>
    </row>
    <row r="136" spans="2:32" s="5" customFormat="1" hidden="1" x14ac:dyDescent="0.2">
      <c r="B136" s="55"/>
      <c r="C136" s="58" t="s">
        <v>179</v>
      </c>
      <c r="D136" s="42">
        <f t="shared" si="4"/>
        <v>0</v>
      </c>
      <c r="G136" s="18"/>
      <c r="H136" s="18"/>
      <c r="I136" s="67"/>
      <c r="K136" s="57"/>
      <c r="L136" s="57"/>
      <c r="M136" s="4"/>
      <c r="N136" s="4"/>
      <c r="O136" s="51"/>
      <c r="P136" s="51"/>
      <c r="Q136" s="51"/>
      <c r="R136" s="51"/>
      <c r="V136" s="4"/>
      <c r="AA136" s="18"/>
      <c r="AB136" s="57"/>
      <c r="AC136" s="57"/>
      <c r="AF136" s="18"/>
    </row>
    <row r="137" spans="2:32" s="5" customFormat="1" hidden="1" x14ac:dyDescent="0.2">
      <c r="B137" s="55"/>
      <c r="C137" s="58" t="s">
        <v>333</v>
      </c>
      <c r="D137" s="42">
        <f t="shared" si="4"/>
        <v>0</v>
      </c>
      <c r="G137" s="18"/>
      <c r="H137" s="18"/>
      <c r="I137" s="67"/>
      <c r="K137" s="57"/>
      <c r="L137" s="57"/>
      <c r="M137" s="4"/>
      <c r="N137" s="4"/>
      <c r="O137" s="51"/>
      <c r="P137" s="51"/>
      <c r="Q137" s="51"/>
      <c r="R137" s="51"/>
      <c r="V137" s="4"/>
      <c r="AA137" s="18"/>
      <c r="AB137" s="57"/>
      <c r="AC137" s="57"/>
      <c r="AF137" s="18"/>
    </row>
    <row r="138" spans="2:32" s="5" customFormat="1" hidden="1" x14ac:dyDescent="0.2">
      <c r="B138" s="55"/>
      <c r="C138" s="58" t="s">
        <v>170</v>
      </c>
      <c r="D138" s="42">
        <f t="shared" si="4"/>
        <v>0</v>
      </c>
      <c r="G138" s="18"/>
      <c r="H138" s="18"/>
      <c r="I138" s="67"/>
      <c r="K138" s="57"/>
      <c r="L138" s="57"/>
      <c r="M138" s="4"/>
      <c r="N138" s="4"/>
      <c r="O138" s="51"/>
      <c r="P138" s="51"/>
      <c r="Q138" s="51"/>
      <c r="R138" s="51"/>
      <c r="V138" s="4"/>
      <c r="AA138" s="18"/>
      <c r="AB138" s="57"/>
      <c r="AC138" s="57"/>
      <c r="AF138" s="18"/>
    </row>
    <row r="139" spans="2:32" s="5" customFormat="1" hidden="1" x14ac:dyDescent="0.2">
      <c r="B139" s="55"/>
      <c r="C139" s="58" t="s">
        <v>334</v>
      </c>
      <c r="D139" s="42">
        <f t="shared" si="4"/>
        <v>0</v>
      </c>
      <c r="G139" s="18"/>
      <c r="H139" s="18"/>
      <c r="I139" s="67"/>
      <c r="K139" s="57"/>
      <c r="L139" s="57"/>
      <c r="M139" s="4"/>
      <c r="N139" s="4"/>
      <c r="O139" s="51"/>
      <c r="P139" s="51"/>
      <c r="Q139" s="51"/>
      <c r="R139" s="51"/>
      <c r="V139" s="4"/>
      <c r="AA139" s="18"/>
      <c r="AB139" s="57"/>
      <c r="AC139" s="57"/>
      <c r="AF139" s="18"/>
    </row>
    <row r="140" spans="2:32" s="5" customFormat="1" hidden="1" x14ac:dyDescent="0.2">
      <c r="B140" s="55"/>
      <c r="C140" s="58" t="s">
        <v>335</v>
      </c>
      <c r="D140" s="42">
        <f t="shared" si="4"/>
        <v>0</v>
      </c>
      <c r="G140" s="18"/>
      <c r="H140" s="18"/>
      <c r="I140" s="67"/>
      <c r="K140" s="57"/>
      <c r="L140" s="57"/>
      <c r="M140" s="4"/>
      <c r="N140" s="4"/>
      <c r="O140" s="51"/>
      <c r="P140" s="51"/>
      <c r="Q140" s="51"/>
      <c r="R140" s="51"/>
      <c r="V140" s="4"/>
      <c r="AA140" s="18"/>
      <c r="AB140" s="57"/>
      <c r="AC140" s="57"/>
      <c r="AF140" s="18"/>
    </row>
    <row r="141" spans="2:32" s="5" customFormat="1" hidden="1" x14ac:dyDescent="0.2">
      <c r="B141" s="55"/>
      <c r="C141" s="58" t="s">
        <v>336</v>
      </c>
      <c r="D141" s="42">
        <f t="shared" si="4"/>
        <v>0</v>
      </c>
      <c r="G141" s="18"/>
      <c r="H141" s="18"/>
      <c r="I141" s="67"/>
      <c r="K141" s="57"/>
      <c r="L141" s="57"/>
      <c r="M141" s="4"/>
      <c r="N141" s="4"/>
      <c r="O141" s="51"/>
      <c r="P141" s="51"/>
      <c r="Q141" s="51"/>
      <c r="R141" s="51"/>
      <c r="V141" s="4"/>
      <c r="AA141" s="18"/>
      <c r="AB141" s="57"/>
      <c r="AC141" s="57"/>
      <c r="AF141" s="18"/>
    </row>
    <row r="142" spans="2:32" s="5" customFormat="1" hidden="1" x14ac:dyDescent="0.2">
      <c r="B142" s="55"/>
      <c r="C142" s="58" t="s">
        <v>337</v>
      </c>
      <c r="D142" s="42">
        <f t="shared" si="4"/>
        <v>0</v>
      </c>
      <c r="G142" s="18"/>
      <c r="H142" s="18"/>
      <c r="I142" s="67"/>
      <c r="K142" s="57"/>
      <c r="L142" s="57"/>
      <c r="M142" s="4"/>
      <c r="N142" s="4"/>
      <c r="O142" s="51"/>
      <c r="P142" s="51"/>
      <c r="Q142" s="51"/>
      <c r="R142" s="51"/>
      <c r="V142" s="4"/>
      <c r="AA142" s="18"/>
      <c r="AB142" s="57"/>
      <c r="AC142" s="57"/>
      <c r="AF142" s="18"/>
    </row>
    <row r="143" spans="2:32" s="5" customFormat="1" hidden="1" x14ac:dyDescent="0.2">
      <c r="B143" s="55"/>
      <c r="C143" s="58" t="s">
        <v>65</v>
      </c>
      <c r="D143" s="42">
        <f t="shared" si="4"/>
        <v>1</v>
      </c>
      <c r="G143" s="18"/>
      <c r="H143" s="18"/>
      <c r="I143" s="67"/>
      <c r="K143" s="57"/>
      <c r="L143" s="57"/>
      <c r="M143" s="4"/>
      <c r="N143" s="4"/>
      <c r="O143" s="51"/>
      <c r="P143" s="51"/>
      <c r="Q143" s="51"/>
      <c r="R143" s="51"/>
      <c r="V143" s="4"/>
      <c r="AA143" s="18"/>
      <c r="AB143" s="57"/>
      <c r="AC143" s="57"/>
      <c r="AF143" s="18"/>
    </row>
    <row r="144" spans="2:32" s="5" customFormat="1" hidden="1" x14ac:dyDescent="0.2">
      <c r="B144" s="55"/>
      <c r="C144" s="58" t="s">
        <v>295</v>
      </c>
      <c r="D144" s="42">
        <f t="shared" ref="D144:D146" si="5">COUNTIFS(AF$6:AF$74,"=Y",C$6:C$74,C144)</f>
        <v>0</v>
      </c>
      <c r="G144" s="18"/>
      <c r="H144" s="18"/>
      <c r="I144" s="67"/>
      <c r="K144" s="57"/>
      <c r="L144" s="57"/>
      <c r="M144" s="4"/>
      <c r="N144" s="4"/>
      <c r="O144" s="51"/>
      <c r="P144" s="51"/>
      <c r="Q144" s="51"/>
      <c r="R144" s="51"/>
      <c r="V144" s="4"/>
      <c r="AA144" s="18"/>
      <c r="AB144" s="57"/>
      <c r="AC144" s="57"/>
      <c r="AF144" s="18"/>
    </row>
    <row r="145" spans="2:32" s="5" customFormat="1" hidden="1" x14ac:dyDescent="0.2">
      <c r="B145" s="55"/>
      <c r="C145" s="58" t="s">
        <v>338</v>
      </c>
      <c r="D145" s="42">
        <f t="shared" si="5"/>
        <v>0</v>
      </c>
      <c r="G145" s="18"/>
      <c r="H145" s="18"/>
      <c r="I145" s="67"/>
      <c r="K145" s="57"/>
      <c r="L145" s="57"/>
      <c r="M145" s="4"/>
      <c r="N145" s="4"/>
      <c r="O145" s="51"/>
      <c r="P145" s="51"/>
      <c r="Q145" s="51"/>
      <c r="R145" s="51"/>
      <c r="V145" s="4"/>
      <c r="AA145" s="18"/>
      <c r="AB145" s="57"/>
      <c r="AC145" s="57"/>
      <c r="AF145" s="18"/>
    </row>
    <row r="146" spans="2:32" s="5" customFormat="1" hidden="1" x14ac:dyDescent="0.2">
      <c r="B146" s="55"/>
      <c r="C146" s="58" t="s">
        <v>110</v>
      </c>
      <c r="D146" s="42">
        <f t="shared" si="5"/>
        <v>0</v>
      </c>
      <c r="G146" s="18"/>
      <c r="H146" s="18"/>
      <c r="I146" s="67"/>
      <c r="K146" s="57"/>
      <c r="L146" s="57"/>
      <c r="M146" s="4"/>
      <c r="N146" s="4"/>
      <c r="O146" s="51"/>
      <c r="P146" s="51"/>
      <c r="Q146" s="51"/>
      <c r="R146" s="51"/>
      <c r="V146" s="4"/>
      <c r="AA146" s="18"/>
      <c r="AB146" s="57"/>
      <c r="AC146" s="57"/>
      <c r="AF146" s="18"/>
    </row>
    <row r="147" spans="2:32" x14ac:dyDescent="0.2">
      <c r="O147" s="51"/>
      <c r="P147" s="51"/>
      <c r="Q147" s="51"/>
      <c r="R147" s="51"/>
    </row>
    <row r="148" spans="2:32" x14ac:dyDescent="0.2">
      <c r="O148" s="51"/>
      <c r="P148" s="51"/>
      <c r="Q148" s="51"/>
      <c r="R148" s="51"/>
    </row>
    <row r="149" spans="2:32" x14ac:dyDescent="0.2">
      <c r="O149" s="51"/>
      <c r="P149" s="51"/>
      <c r="Q149" s="51"/>
      <c r="R149" s="51"/>
    </row>
    <row r="150" spans="2:32" x14ac:dyDescent="0.2">
      <c r="O150" s="51"/>
      <c r="P150" s="51"/>
      <c r="Q150" s="51"/>
      <c r="R150" s="51"/>
    </row>
    <row r="151" spans="2:32" x14ac:dyDescent="0.2">
      <c r="O151" s="51"/>
      <c r="P151" s="51"/>
      <c r="Q151" s="51"/>
      <c r="R151" s="51"/>
    </row>
    <row r="152" spans="2:32" x14ac:dyDescent="0.2">
      <c r="O152" s="51"/>
      <c r="P152" s="51"/>
      <c r="Q152" s="51"/>
      <c r="R152" s="51"/>
    </row>
    <row r="153" spans="2:32" x14ac:dyDescent="0.2">
      <c r="O153" s="51"/>
      <c r="P153" s="51"/>
      <c r="Q153" s="51"/>
      <c r="R153" s="51"/>
    </row>
    <row r="154" spans="2:32" x14ac:dyDescent="0.2">
      <c r="O154" s="51"/>
      <c r="P154" s="51"/>
      <c r="Q154" s="51"/>
      <c r="R154" s="51"/>
    </row>
    <row r="155" spans="2:32" x14ac:dyDescent="0.2">
      <c r="O155" s="51"/>
      <c r="P155" s="51"/>
      <c r="Q155" s="51"/>
      <c r="R155" s="51"/>
    </row>
    <row r="156" spans="2:32" x14ac:dyDescent="0.2">
      <c r="O156" s="51"/>
      <c r="P156" s="51"/>
      <c r="Q156" s="51"/>
      <c r="R156" s="51"/>
    </row>
    <row r="157" spans="2:32" x14ac:dyDescent="0.2">
      <c r="O157" s="51"/>
      <c r="P157" s="51"/>
      <c r="Q157" s="51"/>
      <c r="R157" s="51"/>
    </row>
    <row r="158" spans="2:32" x14ac:dyDescent="0.2">
      <c r="O158" s="51"/>
      <c r="P158" s="51"/>
      <c r="Q158" s="51"/>
      <c r="R158" s="51"/>
    </row>
    <row r="159" spans="2:32" x14ac:dyDescent="0.2">
      <c r="O159" s="51"/>
      <c r="P159" s="51"/>
      <c r="Q159" s="51"/>
      <c r="R159" s="51"/>
    </row>
    <row r="160" spans="2:32" x14ac:dyDescent="0.2">
      <c r="O160" s="51"/>
      <c r="P160" s="51"/>
      <c r="Q160" s="51"/>
      <c r="R160" s="51"/>
    </row>
    <row r="161" spans="15:18" x14ac:dyDescent="0.2">
      <c r="O161" s="51"/>
      <c r="P161" s="51"/>
      <c r="Q161" s="51"/>
      <c r="R161" s="51"/>
    </row>
    <row r="162" spans="15:18" x14ac:dyDescent="0.2">
      <c r="O162" s="51"/>
      <c r="P162" s="51"/>
      <c r="Q162" s="51"/>
      <c r="R162" s="51"/>
    </row>
    <row r="163" spans="15:18" x14ac:dyDescent="0.2">
      <c r="O163" s="51"/>
      <c r="P163" s="51"/>
      <c r="Q163" s="51"/>
      <c r="R163" s="51"/>
    </row>
    <row r="164" spans="15:18" x14ac:dyDescent="0.2">
      <c r="O164" s="51"/>
      <c r="P164" s="51"/>
      <c r="Q164" s="51"/>
      <c r="R164" s="51"/>
    </row>
    <row r="165" spans="15:18" x14ac:dyDescent="0.2">
      <c r="O165" s="51"/>
      <c r="P165" s="51"/>
      <c r="Q165" s="51"/>
      <c r="R165" s="51"/>
    </row>
    <row r="166" spans="15:18" x14ac:dyDescent="0.2">
      <c r="O166" s="51"/>
      <c r="P166" s="51"/>
      <c r="Q166" s="51"/>
      <c r="R166" s="51"/>
    </row>
    <row r="167" spans="15:18" x14ac:dyDescent="0.2">
      <c r="O167" s="51"/>
      <c r="P167" s="51"/>
      <c r="Q167" s="51"/>
      <c r="R167" s="51"/>
    </row>
    <row r="168" spans="15:18" x14ac:dyDescent="0.2">
      <c r="O168" s="51"/>
      <c r="P168" s="51"/>
      <c r="Q168" s="51"/>
      <c r="R168" s="51"/>
    </row>
    <row r="169" spans="15:18" x14ac:dyDescent="0.2">
      <c r="O169" s="51"/>
      <c r="P169" s="51"/>
      <c r="Q169" s="51"/>
      <c r="R169" s="51"/>
    </row>
    <row r="170" spans="15:18" x14ac:dyDescent="0.2">
      <c r="O170" s="51"/>
      <c r="P170" s="51"/>
      <c r="Q170" s="51"/>
      <c r="R170" s="51"/>
    </row>
    <row r="171" spans="15:18" x14ac:dyDescent="0.2">
      <c r="O171" s="51"/>
      <c r="P171" s="51"/>
      <c r="Q171" s="51"/>
      <c r="R171" s="51"/>
    </row>
    <row r="172" spans="15:18" x14ac:dyDescent="0.2">
      <c r="O172" s="51"/>
      <c r="P172" s="51"/>
      <c r="Q172" s="51"/>
      <c r="R172" s="51"/>
    </row>
    <row r="173" spans="15:18" x14ac:dyDescent="0.2">
      <c r="O173" s="51"/>
      <c r="P173" s="51"/>
      <c r="Q173" s="51"/>
      <c r="R173" s="51"/>
    </row>
    <row r="174" spans="15:18" x14ac:dyDescent="0.2">
      <c r="O174" s="51"/>
      <c r="P174" s="51"/>
      <c r="Q174" s="51"/>
      <c r="R174" s="51"/>
    </row>
    <row r="175" spans="15:18" x14ac:dyDescent="0.2">
      <c r="O175" s="51"/>
      <c r="P175" s="51"/>
      <c r="Q175" s="51"/>
      <c r="R175" s="51"/>
    </row>
    <row r="176" spans="15:18" x14ac:dyDescent="0.2">
      <c r="O176" s="51"/>
      <c r="P176" s="51"/>
      <c r="Q176" s="51"/>
      <c r="R176" s="51"/>
    </row>
    <row r="177" spans="15:18" x14ac:dyDescent="0.2">
      <c r="O177" s="51"/>
      <c r="P177" s="51"/>
      <c r="Q177" s="51"/>
      <c r="R177" s="51"/>
    </row>
    <row r="178" spans="15:18" x14ac:dyDescent="0.2">
      <c r="O178" s="51"/>
      <c r="P178" s="51"/>
      <c r="Q178" s="51"/>
      <c r="R178" s="51"/>
    </row>
    <row r="179" spans="15:18" x14ac:dyDescent="0.2">
      <c r="O179" s="51"/>
      <c r="P179" s="51"/>
      <c r="Q179" s="51"/>
      <c r="R179" s="51"/>
    </row>
    <row r="180" spans="15:18" x14ac:dyDescent="0.2">
      <c r="O180" s="51"/>
      <c r="P180" s="51"/>
      <c r="Q180" s="51"/>
      <c r="R180" s="51"/>
    </row>
    <row r="181" spans="15:18" x14ac:dyDescent="0.2">
      <c r="O181" s="51"/>
      <c r="P181" s="51"/>
      <c r="Q181" s="51"/>
      <c r="R181" s="51"/>
    </row>
    <row r="182" spans="15:18" x14ac:dyDescent="0.2">
      <c r="O182" s="51"/>
      <c r="P182" s="51"/>
      <c r="Q182" s="51"/>
      <c r="R182" s="51"/>
    </row>
    <row r="183" spans="15:18" x14ac:dyDescent="0.2">
      <c r="O183" s="51"/>
      <c r="P183" s="51"/>
      <c r="Q183" s="51"/>
      <c r="R183" s="51"/>
    </row>
    <row r="184" spans="15:18" x14ac:dyDescent="0.2">
      <c r="O184" s="51"/>
      <c r="P184" s="51"/>
      <c r="Q184" s="51"/>
      <c r="R184" s="51"/>
    </row>
    <row r="185" spans="15:18" x14ac:dyDescent="0.2">
      <c r="O185" s="51"/>
      <c r="P185" s="51"/>
      <c r="Q185" s="51"/>
      <c r="R185" s="51"/>
    </row>
    <row r="186" spans="15:18" x14ac:dyDescent="0.2">
      <c r="O186" s="51"/>
      <c r="P186" s="51"/>
      <c r="Q186" s="51"/>
      <c r="R186" s="51"/>
    </row>
    <row r="187" spans="15:18" x14ac:dyDescent="0.2">
      <c r="O187" s="51"/>
      <c r="P187" s="51"/>
      <c r="Q187" s="51"/>
      <c r="R187" s="51"/>
    </row>
    <row r="188" spans="15:18" x14ac:dyDescent="0.2">
      <c r="O188" s="51"/>
      <c r="P188" s="51"/>
      <c r="Q188" s="51"/>
      <c r="R188" s="51"/>
    </row>
    <row r="189" spans="15:18" x14ac:dyDescent="0.2">
      <c r="O189" s="51"/>
      <c r="P189" s="51"/>
      <c r="Q189" s="51"/>
      <c r="R189" s="51"/>
    </row>
    <row r="190" spans="15:18" x14ac:dyDescent="0.2">
      <c r="O190" s="51"/>
      <c r="P190" s="51"/>
      <c r="Q190" s="51"/>
      <c r="R190" s="51"/>
    </row>
    <row r="191" spans="15:18" x14ac:dyDescent="0.2">
      <c r="O191" s="51"/>
      <c r="P191" s="51"/>
      <c r="Q191" s="51"/>
      <c r="R191" s="51"/>
    </row>
    <row r="192" spans="15:18" x14ac:dyDescent="0.2">
      <c r="O192" s="51"/>
      <c r="P192" s="51"/>
      <c r="Q192" s="51"/>
      <c r="R192" s="51"/>
    </row>
    <row r="193" spans="15:18" x14ac:dyDescent="0.2">
      <c r="O193" s="51"/>
      <c r="P193" s="51"/>
      <c r="Q193" s="51"/>
      <c r="R193" s="51"/>
    </row>
    <row r="194" spans="15:18" x14ac:dyDescent="0.2">
      <c r="O194" s="51"/>
      <c r="P194" s="51"/>
      <c r="Q194" s="51"/>
      <c r="R194" s="51"/>
    </row>
    <row r="195" spans="15:18" x14ac:dyDescent="0.2">
      <c r="O195" s="51"/>
      <c r="P195" s="51"/>
      <c r="Q195" s="51"/>
      <c r="R195" s="51"/>
    </row>
    <row r="196" spans="15:18" x14ac:dyDescent="0.2">
      <c r="O196" s="51"/>
      <c r="P196" s="51"/>
      <c r="Q196" s="51"/>
      <c r="R196" s="51"/>
    </row>
    <row r="197" spans="15:18" x14ac:dyDescent="0.2">
      <c r="O197" s="51"/>
      <c r="P197" s="51"/>
      <c r="Q197" s="51"/>
      <c r="R197" s="51"/>
    </row>
    <row r="198" spans="15:18" x14ac:dyDescent="0.2">
      <c r="O198" s="51"/>
      <c r="P198" s="51"/>
      <c r="Q198" s="51"/>
      <c r="R198" s="51"/>
    </row>
    <row r="199" spans="15:18" x14ac:dyDescent="0.2">
      <c r="O199" s="51"/>
      <c r="P199" s="51"/>
      <c r="Q199" s="51"/>
      <c r="R199" s="51"/>
    </row>
    <row r="200" spans="15:18" x14ac:dyDescent="0.2">
      <c r="O200" s="51"/>
      <c r="P200" s="51"/>
      <c r="Q200" s="51"/>
      <c r="R200" s="51"/>
    </row>
    <row r="201" spans="15:18" x14ac:dyDescent="0.2">
      <c r="O201" s="51"/>
      <c r="P201" s="51"/>
      <c r="Q201" s="51"/>
      <c r="R201" s="51"/>
    </row>
    <row r="202" spans="15:18" x14ac:dyDescent="0.2">
      <c r="O202" s="51"/>
      <c r="P202" s="51"/>
      <c r="Q202" s="51"/>
      <c r="R202" s="51"/>
    </row>
    <row r="203" spans="15:18" x14ac:dyDescent="0.2">
      <c r="O203" s="51"/>
      <c r="P203" s="51"/>
      <c r="Q203" s="51"/>
      <c r="R203" s="51"/>
    </row>
    <row r="204" spans="15:18" x14ac:dyDescent="0.2">
      <c r="O204" s="51"/>
      <c r="P204" s="51"/>
      <c r="Q204" s="51"/>
      <c r="R204" s="51"/>
    </row>
    <row r="205" spans="15:18" x14ac:dyDescent="0.2">
      <c r="O205" s="51"/>
      <c r="P205" s="51"/>
      <c r="Q205" s="51"/>
      <c r="R205" s="51"/>
    </row>
    <row r="206" spans="15:18" x14ac:dyDescent="0.2">
      <c r="O206" s="51"/>
      <c r="P206" s="51"/>
      <c r="Q206" s="51"/>
      <c r="R206" s="51"/>
    </row>
    <row r="207" spans="15:18" x14ac:dyDescent="0.2">
      <c r="O207" s="51"/>
      <c r="P207" s="51"/>
      <c r="Q207" s="51"/>
      <c r="R207" s="51"/>
    </row>
    <row r="208" spans="15:18" x14ac:dyDescent="0.2">
      <c r="O208" s="51"/>
      <c r="P208" s="51"/>
      <c r="Q208" s="51"/>
      <c r="R208" s="51"/>
    </row>
    <row r="209" spans="15:18" x14ac:dyDescent="0.2">
      <c r="O209" s="51"/>
      <c r="P209" s="51"/>
      <c r="Q209" s="51"/>
      <c r="R209" s="51"/>
    </row>
    <row r="210" spans="15:18" x14ac:dyDescent="0.2">
      <c r="O210" s="51"/>
      <c r="P210" s="51"/>
      <c r="Q210" s="51"/>
      <c r="R210" s="51"/>
    </row>
    <row r="211" spans="15:18" x14ac:dyDescent="0.2">
      <c r="O211" s="51"/>
      <c r="P211" s="51"/>
      <c r="Q211" s="51"/>
      <c r="R211" s="51"/>
    </row>
    <row r="212" spans="15:18" x14ac:dyDescent="0.2">
      <c r="O212" s="51"/>
      <c r="P212" s="51"/>
      <c r="Q212" s="51"/>
      <c r="R212" s="51"/>
    </row>
    <row r="213" spans="15:18" x14ac:dyDescent="0.2">
      <c r="O213" s="51"/>
      <c r="P213" s="51"/>
      <c r="Q213" s="51"/>
      <c r="R213" s="51"/>
    </row>
    <row r="214" spans="15:18" x14ac:dyDescent="0.2">
      <c r="O214" s="51"/>
      <c r="P214" s="51"/>
      <c r="Q214" s="51"/>
      <c r="R214" s="51"/>
    </row>
    <row r="215" spans="15:18" x14ac:dyDescent="0.2">
      <c r="O215" s="51"/>
      <c r="P215" s="51"/>
      <c r="Q215" s="51"/>
      <c r="R215" s="51"/>
    </row>
    <row r="216" spans="15:18" x14ac:dyDescent="0.2">
      <c r="O216" s="51"/>
      <c r="P216" s="51"/>
      <c r="Q216" s="51"/>
      <c r="R216" s="51"/>
    </row>
    <row r="217" spans="15:18" x14ac:dyDescent="0.2">
      <c r="O217" s="51"/>
      <c r="P217" s="51"/>
      <c r="Q217" s="51"/>
      <c r="R217" s="51"/>
    </row>
    <row r="218" spans="15:18" x14ac:dyDescent="0.2">
      <c r="O218" s="51"/>
      <c r="P218" s="51"/>
      <c r="Q218" s="51"/>
      <c r="R218" s="51"/>
    </row>
    <row r="219" spans="15:18" x14ac:dyDescent="0.2">
      <c r="O219" s="51"/>
      <c r="P219" s="51"/>
      <c r="Q219" s="51"/>
      <c r="R219" s="51"/>
    </row>
    <row r="220" spans="15:18" x14ac:dyDescent="0.2">
      <c r="O220" s="51"/>
      <c r="P220" s="51"/>
      <c r="Q220" s="51"/>
      <c r="R220" s="51"/>
    </row>
    <row r="221" spans="15:18" x14ac:dyDescent="0.2">
      <c r="O221" s="51"/>
      <c r="P221" s="51"/>
      <c r="Q221" s="51"/>
      <c r="R221" s="51"/>
    </row>
    <row r="222" spans="15:18" x14ac:dyDescent="0.2">
      <c r="O222" s="51"/>
      <c r="P222" s="51"/>
      <c r="Q222" s="51"/>
      <c r="R222" s="51"/>
    </row>
    <row r="223" spans="15:18" x14ac:dyDescent="0.2">
      <c r="O223" s="51"/>
      <c r="P223" s="51"/>
      <c r="Q223" s="51"/>
      <c r="R223" s="51"/>
    </row>
    <row r="224" spans="15:18" x14ac:dyDescent="0.2">
      <c r="O224" s="51"/>
      <c r="P224" s="51"/>
      <c r="Q224" s="51"/>
      <c r="R224" s="51"/>
    </row>
    <row r="225" spans="15:18" x14ac:dyDescent="0.2">
      <c r="O225" s="51"/>
      <c r="P225" s="51"/>
      <c r="Q225" s="51"/>
      <c r="R225" s="51"/>
    </row>
    <row r="226" spans="15:18" x14ac:dyDescent="0.2">
      <c r="O226" s="51"/>
      <c r="P226" s="51"/>
      <c r="Q226" s="51"/>
      <c r="R226" s="51"/>
    </row>
    <row r="227" spans="15:18" x14ac:dyDescent="0.2">
      <c r="O227" s="51"/>
      <c r="P227" s="51"/>
      <c r="Q227" s="51"/>
      <c r="R227" s="51"/>
    </row>
    <row r="228" spans="15:18" x14ac:dyDescent="0.2">
      <c r="O228" s="51"/>
      <c r="P228" s="51"/>
      <c r="Q228" s="51"/>
      <c r="R228" s="51"/>
    </row>
    <row r="229" spans="15:18" x14ac:dyDescent="0.2">
      <c r="O229" s="51"/>
      <c r="P229" s="51"/>
      <c r="Q229" s="51"/>
      <c r="R229" s="51"/>
    </row>
    <row r="230" spans="15:18" x14ac:dyDescent="0.2">
      <c r="O230" s="51"/>
      <c r="P230" s="51"/>
      <c r="Q230" s="51"/>
      <c r="R230" s="51"/>
    </row>
    <row r="231" spans="15:18" x14ac:dyDescent="0.2">
      <c r="O231" s="51"/>
      <c r="P231" s="51"/>
      <c r="Q231" s="51"/>
      <c r="R231" s="51"/>
    </row>
    <row r="232" spans="15:18" x14ac:dyDescent="0.2">
      <c r="O232" s="51"/>
      <c r="P232" s="51"/>
      <c r="Q232" s="51"/>
      <c r="R232" s="51"/>
    </row>
    <row r="233" spans="15:18" x14ac:dyDescent="0.2">
      <c r="O233" s="51"/>
      <c r="P233" s="51"/>
      <c r="Q233" s="51"/>
      <c r="R233" s="51"/>
    </row>
    <row r="234" spans="15:18" x14ac:dyDescent="0.2">
      <c r="O234" s="51"/>
      <c r="P234" s="51"/>
      <c r="Q234" s="51"/>
      <c r="R234" s="51"/>
    </row>
    <row r="235" spans="15:18" x14ac:dyDescent="0.2">
      <c r="O235" s="51"/>
      <c r="P235" s="51"/>
      <c r="Q235" s="51"/>
      <c r="R235" s="51"/>
    </row>
    <row r="236" spans="15:18" x14ac:dyDescent="0.2">
      <c r="O236" s="51"/>
      <c r="P236" s="51"/>
      <c r="Q236" s="51"/>
      <c r="R236" s="51"/>
    </row>
    <row r="237" spans="15:18" x14ac:dyDescent="0.2">
      <c r="O237" s="51"/>
      <c r="P237" s="51"/>
      <c r="Q237" s="51"/>
      <c r="R237" s="51"/>
    </row>
    <row r="238" spans="15:18" x14ac:dyDescent="0.2">
      <c r="O238" s="51"/>
      <c r="P238" s="51"/>
      <c r="Q238" s="51"/>
      <c r="R238" s="51"/>
    </row>
    <row r="239" spans="15:18" x14ac:dyDescent="0.2">
      <c r="O239" s="51"/>
      <c r="P239" s="51"/>
      <c r="Q239" s="51"/>
      <c r="R239" s="51"/>
    </row>
    <row r="240" spans="15:18" x14ac:dyDescent="0.2">
      <c r="O240" s="51"/>
      <c r="P240" s="51"/>
      <c r="Q240" s="51"/>
      <c r="R240" s="51"/>
    </row>
  </sheetData>
  <autoFilter ref="A5:AF74" xr:uid="{DD441E3D-0158-42AC-9BAD-CD4218B4B37A}">
    <filterColumn colId="20">
      <filters>
        <filter val="Y"/>
      </filters>
    </filterColumn>
  </autoFilter>
  <mergeCells count="6">
    <mergeCell ref="A1:B1"/>
    <mergeCell ref="C1:D1"/>
    <mergeCell ref="I2:L2"/>
    <mergeCell ref="M2:N2"/>
    <mergeCell ref="I3:L3"/>
    <mergeCell ref="M3:N3"/>
  </mergeCells>
  <pageMargins left="0.7" right="0.7" top="0.75" bottom="0.75" header="0.3" footer="0.3"/>
  <pageSetup paperSize="5" scale="67" fitToHeight="0" orientation="landscape" r:id="rId1"/>
  <headerFooter alignWithMargins="0">
    <oddHeader>&amp;C&amp;"Arial,Bold"&amp;14 RFA 2025-201 -  Board Approved Ranked Waiting List&amp;RPage &amp;P of &amp;N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D7FB8C8EFEAA4890E51E5409BB0EBE" ma:contentTypeVersion="38" ma:contentTypeDescription="Create a new document." ma:contentTypeScope="" ma:versionID="59eec3b9fb844ffb54d97dbfd1850fb1">
  <xsd:schema xmlns:xsd="http://www.w3.org/2001/XMLSchema" xmlns:xs="http://www.w3.org/2001/XMLSchema" xmlns:p="http://schemas.microsoft.com/office/2006/metadata/properties" xmlns:ns1="http://schemas.microsoft.com/sharepoint/v3" xmlns:ns2="31c33541-f0e7-4482-9c8a-fb53b33b075f" xmlns:ns3="ee2a4f69-3a29-4b24-b170-d37fab3647f8" targetNamespace="http://schemas.microsoft.com/office/2006/metadata/properties" ma:root="true" ma:fieldsID="90efcbe6bed248ee560f5cae841b3b88" ns1:_="" ns2:_="" ns3:_="">
    <xsd:import namespace="http://schemas.microsoft.com/sharepoint/v3"/>
    <xsd:import namespace="31c33541-f0e7-4482-9c8a-fb53b33b075f"/>
    <xsd:import namespace="ee2a4f69-3a29-4b24-b170-d37fab3647f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c33541-f0e7-4482-9c8a-fb53b33b07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bc035b14-10e1-45a3-86e5-864d942af61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e2a4f69-3a29-4b24-b170-d37fab3647f8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26460509-29a3-433c-8ae4-97b4f58da4b5}" ma:internalName="TaxCatchAll" ma:showField="CatchAllData" ma:web="ee2a4f69-3a29-4b24-b170-d37fab3647f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TaxCatchAll xmlns="ee2a4f69-3a29-4b24-b170-d37fab3647f8" xsi:nil="true"/>
    <_ip_UnifiedCompliancePolicyProperties xmlns="http://schemas.microsoft.com/sharepoint/v3" xsi:nil="true"/>
    <lcf76f155ced4ddcb4097134ff3c332f xmlns="31c33541-f0e7-4482-9c8a-fb53b33b075f">
      <Terms xmlns="http://schemas.microsoft.com/office/infopath/2007/PartnerControls"/>
    </lcf76f155ced4ddcb4097134ff3c332f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C3607A2-0150-41B2-BAFE-FF0739FCF2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1c33541-f0e7-4482-9c8a-fb53b33b075f"/>
    <ds:schemaRef ds:uri="ee2a4f69-3a29-4b24-b170-d37fab3647f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EC8E21F-21BE-4822-838F-3230EC9E61C6}">
  <ds:schemaRefs>
    <ds:schemaRef ds:uri="31c33541-f0e7-4482-9c8a-fb53b33b075f"/>
    <ds:schemaRef ds:uri="http://schemas.microsoft.com/sharepoint/v3"/>
    <ds:schemaRef ds:uri="http://www.w3.org/XML/1998/namespace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ee2a4f69-3a29-4b24-b170-d37fab3647f8"/>
    <ds:schemaRef ds:uri="http://purl.org/dc/elements/1.1/"/>
    <ds:schemaRef ds:uri="http://schemas.openxmlformats.org/package/2006/metadata/core-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DDF24DE-07C4-4E3E-BA98-92A7C15392F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Ranked Waiting List</vt:lpstr>
      <vt:lpstr>'Ranked Waiting List'!Print_Area</vt:lpstr>
      <vt:lpstr>'Ranked Waiting List'!Print_Titles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 Salmonsen</dc:creator>
  <cp:lastModifiedBy>Amanda DuSold</cp:lastModifiedBy>
  <cp:lastPrinted>2026-01-26T19:00:19Z</cp:lastPrinted>
  <dcterms:created xsi:type="dcterms:W3CDTF">2026-01-14T18:36:01Z</dcterms:created>
  <dcterms:modified xsi:type="dcterms:W3CDTF">2026-01-26T19:01:20Z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0x010100B2D7FB8C8EFEAA4890E51E5409BB0EBE</vt:lpwstr>
  </property>
  <property fmtid="{D5CDD505-2E9C-101B-9397-08002B2CF9AE}" pid="3" name="MediaServiceImageTags">
    <vt:lpwstr/>
  </property>
</Properties>
</file>