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24226"/>
  <mc:AlternateContent xmlns:mc="http://schemas.openxmlformats.org/markup-compatibility/2006">
    <mc:Choice Requires="x15">
      <x15ac:absPath xmlns:x15ac="http://schemas.microsoft.com/office/spreadsheetml/2010/11/ac" url="https://floridahousing.sharepoint.com/sites/MF/allocations/Jeans SharePoint/all Ranking/2025 Spreadsheets/2025-201 S-M Geo/"/>
    </mc:Choice>
  </mc:AlternateContent>
  <xr:revisionPtr revIDLastSave="8" documentId="8_{B9B6DBD7-6262-491A-9602-815B9F276D73}" xr6:coauthVersionLast="47" xr6:coauthVersionMax="47" xr10:uidLastSave="{29827FC5-9846-478D-A49F-BC8C75710495}"/>
  <bookViews>
    <workbookView xWindow="-120" yWindow="-120" windowWidth="29040" windowHeight="15720" xr2:uid="{6535A005-5761-47BE-8E8E-870A387F8B2A}"/>
  </bookViews>
  <sheets>
    <sheet name="Recommendations" sheetId="1" r:id="rId1"/>
  </sheets>
  <definedNames>
    <definedName name="_xlnm.Print_Titles" localSheetId="0">Recommendations!$A:$A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5" i="1" l="1"/>
  <c r="M3" i="1"/>
  <c r="D3" i="1"/>
  <c r="D5" i="1" s="1"/>
</calcChain>
</file>

<file path=xl/sharedStrings.xml><?xml version="1.0" encoding="utf-8"?>
<sst xmlns="http://schemas.openxmlformats.org/spreadsheetml/2006/main" count="264" uniqueCount="104">
  <si>
    <t>Total HC for Medium Counties in RFA</t>
  </si>
  <si>
    <t>Total HC for Small Counties in RFA</t>
  </si>
  <si>
    <t>Total HC Allocated to Medium Counties</t>
  </si>
  <si>
    <t>Total HC Allocated to Small Counties</t>
  </si>
  <si>
    <t>Plus Unallocated Small County funding</t>
  </si>
  <si>
    <t>Total HC for Medium Counties Remaining</t>
  </si>
  <si>
    <t>Total HC for Small Counties Remaining</t>
  </si>
  <si>
    <t>Application Number</t>
  </si>
  <si>
    <t>Name of Development</t>
  </si>
  <si>
    <t>County</t>
  </si>
  <si>
    <t>County Size</t>
  </si>
  <si>
    <t>Name of Authorized Principal Representative</t>
  </si>
  <si>
    <t>Name of Developers</t>
  </si>
  <si>
    <t>Demo</t>
  </si>
  <si>
    <t>Total Units</t>
  </si>
  <si>
    <t>Competitive HC Request Amount</t>
  </si>
  <si>
    <t>Eligible For Funding?</t>
  </si>
  <si>
    <t>Meets the County Size Funding Test?</t>
  </si>
  <si>
    <t>County Award Tally</t>
  </si>
  <si>
    <t>Priority Level</t>
  </si>
  <si>
    <t>PHA Area of Opportunity</t>
  </si>
  <si>
    <t>Qualifies for LGAO Goal?</t>
  </si>
  <si>
    <t>LGAO/ continuous support since 2023?</t>
  </si>
  <si>
    <t>LGAO/ continuous support since 2024?</t>
  </si>
  <si>
    <t>LGAO - lower preference?</t>
  </si>
  <si>
    <t>Qualifies for the SunRail Goal?</t>
  </si>
  <si>
    <t>Level of SunRail Station</t>
  </si>
  <si>
    <t>Qualifies for Permit Ready Goal?</t>
  </si>
  <si>
    <t>Family Dev in Medium County that qualifies for the Geographic Area of Opportunity / SADDA Funding Goal?</t>
  </si>
  <si>
    <t>Total Points</t>
  </si>
  <si>
    <t>Development Category Funding Preference</t>
  </si>
  <si>
    <t xml:space="preserve">Development Category </t>
  </si>
  <si>
    <t>Total Corp Funding Per Set-Aside</t>
  </si>
  <si>
    <t>Leveraging Classification</t>
  </si>
  <si>
    <t>Proximity Funding Preference</t>
  </si>
  <si>
    <t>Permit Ready Tier status</t>
  </si>
  <si>
    <t>Florida Job Creation Preference</t>
  </si>
  <si>
    <t>Lottery Number</t>
  </si>
  <si>
    <t>Fund?</t>
  </si>
  <si>
    <t>Goal to fund three Applications that qualify for the Local Government Area of Opportunity Goal</t>
  </si>
  <si>
    <t>2026-218C</t>
  </si>
  <si>
    <t>Kelli Grove</t>
  </si>
  <si>
    <t>Clay</t>
  </si>
  <si>
    <t>M</t>
  </si>
  <si>
    <t>James R. Hoover</t>
  </si>
  <si>
    <t xml:space="preserve">TVC Development, Inc. </t>
  </si>
  <si>
    <t>E, Non-ALF</t>
  </si>
  <si>
    <t>Y</t>
  </si>
  <si>
    <t>N</t>
  </si>
  <si>
    <t>N/A</t>
  </si>
  <si>
    <t>NC</t>
  </si>
  <si>
    <t>A</t>
  </si>
  <si>
    <t>2026-206C</t>
  </si>
  <si>
    <t>Madison Oaks East</t>
  </si>
  <si>
    <t>Marion</t>
  </si>
  <si>
    <t>Patrick E. Law</t>
  </si>
  <si>
    <t>ARD Madison Oaks East, LLC; New South Residential, LLC</t>
  </si>
  <si>
    <t>2026-196C</t>
  </si>
  <si>
    <t>Longwood Gardens</t>
  </si>
  <si>
    <t>Citrus</t>
  </si>
  <si>
    <t>Oscar Sol</t>
  </si>
  <si>
    <t>Longwood Gardens Dev, LLC</t>
  </si>
  <si>
    <t>Goal to fund one Application that qualifies for the SunRail Goal</t>
  </si>
  <si>
    <t>2026-203C</t>
  </si>
  <si>
    <t>Sunray Station</t>
  </si>
  <si>
    <t>Volusia</t>
  </si>
  <si>
    <t>Matthew A. Rieger</t>
  </si>
  <si>
    <t>HTG Sunray Developer, LLC</t>
  </si>
  <si>
    <t>F</t>
  </si>
  <si>
    <t>Small County Applications</t>
  </si>
  <si>
    <t>2026-192C</t>
  </si>
  <si>
    <t>Vista Pointe at St. Joe</t>
  </si>
  <si>
    <t>Gulf</t>
  </si>
  <si>
    <t>S</t>
  </si>
  <si>
    <t>Renee Sandell</t>
  </si>
  <si>
    <t>Paces Preservation Partners, LLC</t>
  </si>
  <si>
    <t>Goal to fund one Medium County Family Demographic Application that qualifies for the Geographic Area of Opportunity / HUD-designated SADDA Funding Goal</t>
  </si>
  <si>
    <t>2026-178C</t>
  </si>
  <si>
    <t>Spring Meadows</t>
  </si>
  <si>
    <t>Sarasota</t>
  </si>
  <si>
    <t>J. David Page</t>
  </si>
  <si>
    <t>Southport Development, Inc., a WA corporation doing business in FL as Southport Development Services, Inc.</t>
  </si>
  <si>
    <t>Goal to fund one Application that qualifies for the Permit Ready Application Goal</t>
  </si>
  <si>
    <t>MET ABOVE</t>
  </si>
  <si>
    <t>If funding remains, goal to fund up to two additional Applications that qualify for the LGAO Designation or Medium County Family Applications that qualify for the GAO/SADDA Goal</t>
  </si>
  <si>
    <t>2026-205C</t>
  </si>
  <si>
    <t>Vista at Poinciana</t>
  </si>
  <si>
    <t>Manatee</t>
  </si>
  <si>
    <t>Kenneth Naylor</t>
  </si>
  <si>
    <t>Vista at Poinciana Development, LLC</t>
  </si>
  <si>
    <t>2026-237C</t>
  </si>
  <si>
    <t>FBC Affordable P1C</t>
  </si>
  <si>
    <t>Brevard</t>
  </si>
  <si>
    <t>Daniel Coakley</t>
  </si>
  <si>
    <t>FBC Affordable P1C Developer, LLC</t>
  </si>
  <si>
    <t>Remaining Medium County Applications</t>
  </si>
  <si>
    <t>2026-190C</t>
  </si>
  <si>
    <t>Zephyrhills</t>
  </si>
  <si>
    <t>Pasco</t>
  </si>
  <si>
    <t>Saki S. Middleton</t>
  </si>
  <si>
    <t>John Stanley Florida Inc.</t>
  </si>
  <si>
    <t>A/R</t>
  </si>
  <si>
    <t xml:space="preserve">On January 30, 2026, the Board of Directors of Florida Housing Finance Corporation approved the Review Committee’s motion and staff recommendation to select the above Applications for funding and invite the Applicants to enter credit underwriting.        </t>
  </si>
  <si>
    <t xml:space="preserve">Any Applicant may file a notice of protest and a formal written protest in accordance with Section 120.57(3), Fla. Stat., Rule Chapter 28-110, F.A.C., and Rule 67-60.009, F.A.C. Failure to file a protest within the time prescribed in Section 120.57(3), Fla. Stat., shall constitute a waiver of proceedings under Chapter 120, Fla. Stat.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</si>
</sst>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8" formatCode="&quot;$&quot;#,##0.00_);[Red]\(&quot;$&quot;#,##0.00\)"/>
    <numFmt numFmtId="43" formatCode="_(* #,##0.00_);_(* \(#,##0.00\);_(* &quot;-&quot;??_);_(@_)"/>
    <numFmt numFmtId="164" formatCode="_(* #,##0_);_(* \(#,##0\);_(* &quot;-&quot;??_);_(@_)"/>
  </numFmts>
  <fonts count="14" x14ac:knownFonts="1">
    <font>
      <sz val="10"/>
      <name val="Arial"/>
      <family val="2"/>
    </font>
    <font>
      <sz val="11"/>
      <color theme="1"/>
      <name val="Calibri"/>
      <family val="2"/>
      <scheme val="minor"/>
    </font>
    <font>
      <sz val="10"/>
      <name val="Arial"/>
      <family val="2"/>
    </font>
    <font>
      <b/>
      <sz val="11"/>
      <name val="Calibri"/>
      <family val="2"/>
      <scheme val="minor"/>
    </font>
    <font>
      <b/>
      <sz val="9"/>
      <color theme="1"/>
      <name val="Calibri"/>
      <family val="2"/>
      <scheme val="minor"/>
    </font>
    <font>
      <b/>
      <sz val="9"/>
      <color rgb="FF0000FF"/>
      <name val="Calibri"/>
      <family val="2"/>
      <scheme val="minor"/>
    </font>
    <font>
      <sz val="9"/>
      <name val="Calibri"/>
      <family val="2"/>
      <scheme val="minor"/>
    </font>
    <font>
      <b/>
      <sz val="9"/>
      <name val="Calibri"/>
      <family val="2"/>
      <scheme val="minor"/>
    </font>
    <font>
      <sz val="9"/>
      <color theme="1"/>
      <name val="Calibri"/>
      <family val="2"/>
      <scheme val="minor"/>
    </font>
    <font>
      <sz val="9"/>
      <color rgb="FF0000FF"/>
      <name val="Calibri"/>
      <family val="2"/>
      <scheme val="minor"/>
    </font>
    <font>
      <sz val="9"/>
      <color theme="1"/>
      <name val="Calibri"/>
      <family val="2"/>
    </font>
    <font>
      <sz val="9"/>
      <color indexed="8"/>
      <name val="Calibri"/>
      <family val="2"/>
      <scheme val="minor"/>
    </font>
    <font>
      <sz val="10"/>
      <color rgb="FF0000FF"/>
      <name val="Calibri"/>
      <family val="2"/>
      <scheme val="minor"/>
    </font>
    <font>
      <sz val="11"/>
      <name val="Calibri"/>
      <family val="2"/>
    </font>
  </fonts>
  <fills count="3">
    <fill>
      <patternFill patternType="none"/>
    </fill>
    <fill>
      <patternFill patternType="gray125"/>
    </fill>
    <fill>
      <patternFill patternType="solid">
        <fgColor theme="0" tint="-0.149998474074526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6">
    <xf numFmtId="0" fontId="0" fillId="0" borderId="0"/>
    <xf numFmtId="43" fontId="2" fillId="0" borderId="0" applyFont="0" applyFill="0" applyBorder="0" applyAlignment="0" applyProtection="0"/>
    <xf numFmtId="0" fontId="1" fillId="0" borderId="0"/>
    <xf numFmtId="43" fontId="1" fillId="0" borderId="0" applyFont="0" applyFill="0" applyBorder="0" applyAlignment="0" applyProtection="0"/>
    <xf numFmtId="0" fontId="2" fillId="0" borderId="0"/>
    <xf numFmtId="0" fontId="1" fillId="0" borderId="0"/>
  </cellStyleXfs>
  <cellXfs count="81">
    <xf numFmtId="0" fontId="0" fillId="0" borderId="0" xfId="0"/>
    <xf numFmtId="0" fontId="3" fillId="0" borderId="0" xfId="0" applyFont="1" applyAlignment="1">
      <alignment vertical="center"/>
    </xf>
    <xf numFmtId="43" fontId="3" fillId="0" borderId="0" xfId="1" applyFont="1" applyFill="1" applyBorder="1" applyAlignment="1">
      <alignment horizontal="center" vertical="center" wrapText="1"/>
    </xf>
    <xf numFmtId="0" fontId="3" fillId="0" borderId="1" xfId="0" applyFont="1" applyBorder="1" applyAlignment="1">
      <alignment horizontal="left" vertical="center"/>
    </xf>
    <xf numFmtId="43" fontId="3" fillId="0" borderId="0" xfId="1" applyFont="1" applyFill="1" applyBorder="1" applyAlignment="1">
      <alignment horizontal="center" vertical="center"/>
    </xf>
    <xf numFmtId="0" fontId="3" fillId="0" borderId="0" xfId="0" applyFont="1" applyAlignment="1">
      <alignment horizontal="left" vertical="center"/>
    </xf>
    <xf numFmtId="0" fontId="3" fillId="0" borderId="0" xfId="0" applyFont="1" applyAlignment="1">
      <alignment vertical="center" wrapText="1"/>
    </xf>
    <xf numFmtId="0" fontId="4" fillId="0" borderId="1" xfId="0" applyFont="1" applyBorder="1" applyAlignment="1" applyProtection="1">
      <alignment horizontal="center" vertical="center" wrapText="1"/>
      <protection locked="0"/>
    </xf>
    <xf numFmtId="43" fontId="4" fillId="0" borderId="1" xfId="1" applyFont="1" applyFill="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4" fillId="0" borderId="2" xfId="0" applyFont="1" applyBorder="1" applyAlignment="1" applyProtection="1">
      <alignment horizontal="center" vertical="center" wrapText="1"/>
      <protection locked="0"/>
    </xf>
    <xf numFmtId="0" fontId="4" fillId="0" borderId="0" xfId="0" applyFont="1" applyAlignment="1">
      <alignment horizontal="center" vertical="center"/>
    </xf>
    <xf numFmtId="0" fontId="6" fillId="0" borderId="0" xfId="0" applyFont="1" applyAlignment="1">
      <alignment vertical="center"/>
    </xf>
    <xf numFmtId="0" fontId="6" fillId="0" borderId="0" xfId="0" applyFont="1" applyAlignment="1">
      <alignment vertical="center" wrapText="1"/>
    </xf>
    <xf numFmtId="164" fontId="6" fillId="0" borderId="0" xfId="1" applyNumberFormat="1" applyFont="1" applyFill="1" applyAlignment="1">
      <alignment vertical="center"/>
    </xf>
    <xf numFmtId="0" fontId="7" fillId="0" borderId="0" xfId="0" applyFont="1" applyAlignment="1">
      <alignment vertical="center"/>
    </xf>
    <xf numFmtId="0" fontId="8" fillId="0" borderId="0" xfId="2" applyFont="1" applyAlignment="1">
      <alignment vertical="center" wrapText="1"/>
    </xf>
    <xf numFmtId="0" fontId="8" fillId="0" borderId="0" xfId="2" applyFont="1" applyAlignment="1">
      <alignment horizontal="center" vertical="center"/>
    </xf>
    <xf numFmtId="0" fontId="8" fillId="0" borderId="0" xfId="2" applyFont="1" applyAlignment="1">
      <alignment horizontal="center" vertical="center" wrapText="1"/>
    </xf>
    <xf numFmtId="43" fontId="8" fillId="0" borderId="0" xfId="3" applyFont="1" applyFill="1" applyBorder="1" applyAlignment="1">
      <alignment vertical="center"/>
    </xf>
    <xf numFmtId="0" fontId="6" fillId="0" borderId="0" xfId="0" applyFont="1" applyAlignment="1">
      <alignment horizontal="center" vertical="center"/>
    </xf>
    <xf numFmtId="0" fontId="9" fillId="0" borderId="0" xfId="0" applyFont="1" applyAlignment="1" applyProtection="1">
      <alignment horizontal="center" vertical="center" wrapText="1"/>
      <protection locked="0"/>
    </xf>
    <xf numFmtId="0" fontId="8" fillId="0" borderId="0" xfId="0" applyFont="1" applyAlignment="1">
      <alignment horizontal="center" vertical="center"/>
    </xf>
    <xf numFmtId="43" fontId="8" fillId="0" borderId="0" xfId="3" applyFont="1" applyFill="1" applyBorder="1" applyAlignment="1">
      <alignment horizontal="center" vertical="center"/>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6" fontId="10" fillId="0" borderId="1" xfId="0" applyNumberFormat="1" applyFont="1" applyBorder="1" applyAlignment="1">
      <alignment horizontal="left" vertical="center" wrapText="1"/>
    </xf>
    <xf numFmtId="0" fontId="8" fillId="0" borderId="1" xfId="0" applyFont="1" applyBorder="1" applyAlignment="1" applyProtection="1">
      <alignment horizontal="center" vertical="center" wrapText="1"/>
      <protection locked="0"/>
    </xf>
    <xf numFmtId="0" fontId="9" fillId="0" borderId="1" xfId="0" applyFont="1" applyBorder="1" applyAlignment="1" applyProtection="1">
      <alignment horizontal="center" vertical="center" wrapText="1"/>
      <protection locked="0"/>
    </xf>
    <xf numFmtId="0" fontId="8" fillId="0" borderId="1" xfId="0" applyFont="1" applyBorder="1" applyAlignment="1">
      <alignment horizontal="center" vertical="center" wrapText="1"/>
    </xf>
    <xf numFmtId="0" fontId="11" fillId="0" borderId="1" xfId="0" applyFont="1" applyBorder="1" applyAlignment="1" applyProtection="1">
      <alignment horizontal="center" vertical="center" wrapText="1"/>
      <protection locked="0"/>
    </xf>
    <xf numFmtId="0" fontId="8" fillId="0" borderId="1" xfId="4" applyFont="1" applyBorder="1" applyAlignment="1">
      <alignment horizontal="center" vertical="center" wrapText="1"/>
    </xf>
    <xf numFmtId="8" fontId="10" fillId="0" borderId="1" xfId="0" applyNumberFormat="1" applyFont="1" applyBorder="1" applyAlignment="1">
      <alignment horizontal="left" vertical="center" wrapText="1"/>
    </xf>
    <xf numFmtId="0" fontId="6" fillId="0" borderId="1" xfId="0" applyFont="1" applyBorder="1" applyAlignment="1">
      <alignment horizontal="center" vertical="center"/>
    </xf>
    <xf numFmtId="0" fontId="8" fillId="0" borderId="0" xfId="0" applyFont="1" applyAlignment="1">
      <alignment horizontal="left" vertical="center" wrapText="1"/>
    </xf>
    <xf numFmtId="0" fontId="8" fillId="0" borderId="0" xfId="0" applyFont="1" applyAlignment="1">
      <alignment horizontal="center" vertical="center" wrapText="1"/>
    </xf>
    <xf numFmtId="6" fontId="8" fillId="0" borderId="0" xfId="0" applyNumberFormat="1" applyFont="1" applyAlignment="1">
      <alignment horizontal="center" vertical="center" wrapText="1"/>
    </xf>
    <xf numFmtId="0" fontId="8" fillId="0" borderId="0" xfId="0" applyFont="1" applyAlignment="1" applyProtection="1">
      <alignment horizontal="center" vertical="center" wrapText="1"/>
      <protection locked="0"/>
    </xf>
    <xf numFmtId="0" fontId="11" fillId="0" borderId="0" xfId="0" applyFont="1" applyAlignment="1" applyProtection="1">
      <alignment horizontal="center" vertical="center" wrapText="1"/>
      <protection locked="0"/>
    </xf>
    <xf numFmtId="0" fontId="12" fillId="0" borderId="0" xfId="4" applyFont="1" applyAlignment="1">
      <alignment horizontal="center" vertical="center" wrapText="1"/>
    </xf>
    <xf numFmtId="43" fontId="8" fillId="0" borderId="0" xfId="1" applyFont="1" applyFill="1" applyBorder="1" applyAlignment="1">
      <alignment vertical="center" wrapText="1"/>
    </xf>
    <xf numFmtId="43" fontId="8" fillId="0" borderId="0" xfId="1" applyFont="1" applyFill="1" applyBorder="1" applyAlignment="1">
      <alignment horizontal="center" vertical="center" wrapText="1"/>
    </xf>
    <xf numFmtId="0" fontId="8" fillId="0" borderId="0" xfId="5" applyFont="1" applyAlignment="1">
      <alignment horizontal="center" vertical="center"/>
    </xf>
    <xf numFmtId="43" fontId="8" fillId="0" borderId="0" xfId="1" applyFont="1" applyFill="1" applyBorder="1" applyAlignment="1">
      <alignment horizontal="left" vertical="center" wrapText="1"/>
    </xf>
    <xf numFmtId="0" fontId="4" fillId="0" borderId="0" xfId="2" applyFont="1" applyAlignment="1">
      <alignment vertical="center"/>
    </xf>
    <xf numFmtId="0" fontId="8" fillId="0" borderId="0" xfId="0" applyFont="1" applyAlignment="1">
      <alignment horizontal="left" vertical="center"/>
    </xf>
    <xf numFmtId="6" fontId="8" fillId="0" borderId="0" xfId="0" applyNumberFormat="1" applyFont="1" applyAlignment="1">
      <alignment horizontal="left" vertical="center"/>
    </xf>
    <xf numFmtId="0" fontId="8" fillId="0" borderId="0" xfId="4" applyFont="1" applyAlignment="1">
      <alignment horizontal="center" vertical="center" wrapText="1"/>
    </xf>
    <xf numFmtId="8" fontId="8" fillId="0" borderId="0" xfId="0" applyNumberFormat="1" applyFont="1" applyAlignment="1">
      <alignment horizontal="left" vertical="center"/>
    </xf>
    <xf numFmtId="8" fontId="8" fillId="0" borderId="0" xfId="0" applyNumberFormat="1" applyFont="1" applyAlignment="1">
      <alignment horizontal="center" vertical="center"/>
    </xf>
    <xf numFmtId="0" fontId="4" fillId="0" borderId="0" xfId="5" applyFont="1" applyAlignment="1">
      <alignment horizontal="left" vertical="center"/>
    </xf>
    <xf numFmtId="4" fontId="6" fillId="0" borderId="0" xfId="0" applyNumberFormat="1" applyFont="1" applyAlignment="1">
      <alignment horizontal="center" vertical="center"/>
    </xf>
    <xf numFmtId="0" fontId="11" fillId="0" borderId="0" xfId="0" applyFont="1" applyAlignment="1" applyProtection="1">
      <alignment vertical="center" wrapText="1"/>
      <protection locked="0"/>
    </xf>
    <xf numFmtId="0" fontId="11" fillId="0" borderId="0" xfId="0" applyFont="1" applyAlignment="1" applyProtection="1">
      <alignment horizontal="left" vertical="center" wrapText="1"/>
      <protection locked="0"/>
    </xf>
    <xf numFmtId="8" fontId="11" fillId="0" borderId="0" xfId="0" applyNumberFormat="1" applyFont="1" applyAlignment="1" applyProtection="1">
      <alignment vertical="center" wrapText="1"/>
      <protection locked="0"/>
    </xf>
    <xf numFmtId="164" fontId="6" fillId="0" borderId="0" xfId="1" applyNumberFormat="1" applyFont="1" applyFill="1" applyBorder="1" applyAlignment="1">
      <alignment vertical="center"/>
    </xf>
    <xf numFmtId="43" fontId="3" fillId="0" borderId="0" xfId="0" applyNumberFormat="1" applyFont="1" applyAlignment="1">
      <alignment horizontal="center" vertical="center"/>
    </xf>
    <xf numFmtId="0" fontId="3" fillId="0" borderId="0" xfId="0" applyFont="1" applyAlignment="1">
      <alignment horizontal="left" vertical="center" wrapText="1"/>
    </xf>
    <xf numFmtId="43" fontId="3" fillId="0" borderId="0" xfId="1" applyFont="1" applyFill="1" applyBorder="1" applyAlignment="1">
      <alignment horizontal="center" vertical="center" wrapText="1"/>
    </xf>
    <xf numFmtId="43" fontId="3" fillId="0" borderId="2" xfId="1" applyFont="1" applyFill="1" applyBorder="1" applyAlignment="1">
      <alignment horizontal="center" vertical="center" wrapText="1"/>
    </xf>
    <xf numFmtId="43" fontId="3" fillId="0" borderId="3" xfId="1" applyFont="1" applyFill="1" applyBorder="1" applyAlignment="1">
      <alignment horizontal="center" vertical="center" wrapText="1"/>
    </xf>
    <xf numFmtId="43" fontId="3" fillId="2" borderId="2" xfId="1" applyFont="1" applyFill="1" applyBorder="1" applyAlignment="1">
      <alignment horizontal="left" vertical="center" wrapText="1"/>
    </xf>
    <xf numFmtId="43" fontId="3" fillId="2" borderId="3" xfId="1" applyFont="1" applyFill="1" applyBorder="1" applyAlignment="1">
      <alignment horizontal="left" vertical="center" wrapText="1"/>
    </xf>
    <xf numFmtId="43" fontId="3" fillId="2" borderId="4" xfId="1" applyFont="1" applyFill="1" applyBorder="1" applyAlignment="1">
      <alignment horizontal="left" vertical="center" wrapText="1"/>
    </xf>
    <xf numFmtId="43" fontId="3" fillId="2" borderId="5" xfId="1" applyFont="1" applyFill="1" applyBorder="1" applyAlignment="1">
      <alignment horizontal="center" vertical="center" wrapText="1"/>
    </xf>
    <xf numFmtId="43" fontId="3" fillId="2" borderId="6" xfId="1" applyFont="1" applyFill="1" applyBorder="1" applyAlignment="1">
      <alignment horizontal="center" vertical="center" wrapText="1"/>
    </xf>
    <xf numFmtId="43" fontId="3" fillId="2" borderId="2" xfId="1" applyFont="1" applyFill="1" applyBorder="1" applyAlignment="1">
      <alignment horizontal="center" vertical="center" wrapText="1"/>
    </xf>
    <xf numFmtId="43" fontId="3" fillId="2" borderId="4" xfId="1" applyFont="1" applyFill="1" applyBorder="1" applyAlignment="1">
      <alignment horizontal="center" vertical="center" wrapText="1"/>
    </xf>
    <xf numFmtId="0" fontId="3" fillId="0" borderId="1" xfId="0" applyFont="1" applyBorder="1" applyAlignment="1">
      <alignment horizontal="left" vertical="center"/>
    </xf>
    <xf numFmtId="164" fontId="3" fillId="0" borderId="2" xfId="1" applyNumberFormat="1" applyFont="1" applyFill="1" applyBorder="1" applyAlignment="1">
      <alignment horizontal="center" vertical="center" wrapText="1"/>
    </xf>
    <xf numFmtId="164" fontId="3" fillId="0" borderId="3" xfId="1" applyNumberFormat="1" applyFont="1" applyFill="1" applyBorder="1" applyAlignment="1">
      <alignment horizontal="center"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164" fontId="3" fillId="0" borderId="4" xfId="1" applyNumberFormat="1" applyFont="1" applyFill="1" applyBorder="1" applyAlignment="1">
      <alignment horizontal="center" vertical="center" wrapText="1"/>
    </xf>
    <xf numFmtId="43" fontId="3" fillId="0" borderId="0" xfId="1" applyFont="1" applyFill="1" applyBorder="1" applyAlignment="1">
      <alignment horizontal="center" vertical="center"/>
    </xf>
    <xf numFmtId="0" fontId="3" fillId="0" borderId="1" xfId="0" applyFont="1" applyBorder="1" applyAlignment="1">
      <alignment horizontal="left" vertical="center" wrapText="1"/>
    </xf>
    <xf numFmtId="0" fontId="13" fillId="0" borderId="0" xfId="0" applyFont="1" applyAlignment="1">
      <alignment vertical="center"/>
    </xf>
    <xf numFmtId="0" fontId="13" fillId="0" borderId="0" xfId="0" applyFont="1" applyAlignment="1">
      <alignment horizontal="left" vertical="center" wrapText="1"/>
    </xf>
  </cellXfs>
  <cellStyles count="6">
    <cellStyle name="Comma" xfId="1" builtinId="3"/>
    <cellStyle name="Comma 2" xfId="3" xr:uid="{F12FD0D7-04F3-48F1-B504-112E765B74D8}"/>
    <cellStyle name="Normal" xfId="0" builtinId="0"/>
    <cellStyle name="Normal 3" xfId="4" xr:uid="{77751707-92BA-41F6-9BBE-72339B52D640}"/>
    <cellStyle name="Normal 4" xfId="2" xr:uid="{AC1E6AEB-CCC3-4E30-BC57-C62560FEC860}"/>
    <cellStyle name="Normal 5" xfId="5" xr:uid="{1A9D2A02-A0DE-42D7-9AEF-DEB0694A284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3393F-AF93-4504-9457-8462C41F7394}">
  <sheetPr>
    <pageSetUpPr fitToPage="1"/>
  </sheetPr>
  <dimension ref="A1:AH117"/>
  <sheetViews>
    <sheetView showGridLines="0" tabSelected="1" zoomScale="110" zoomScaleNormal="110" workbookViewId="0">
      <pane xSplit="1" ySplit="7" topLeftCell="B8" activePane="bottomRight" state="frozen"/>
      <selection pane="topRight" activeCell="B1" sqref="B1"/>
      <selection pane="bottomLeft" activeCell="A2" sqref="A2"/>
      <selection pane="bottomRight" activeCell="D22" sqref="D22"/>
    </sheetView>
  </sheetViews>
  <sheetFormatPr defaultColWidth="9.140625" defaultRowHeight="12" x14ac:dyDescent="0.2"/>
  <cols>
    <col min="1" max="1" width="10" style="12" bestFit="1" customWidth="1"/>
    <col min="2" max="2" width="19.140625" style="13" customWidth="1"/>
    <col min="3" max="3" width="9.140625" style="12" customWidth="1"/>
    <col min="4" max="4" width="6.140625" style="20" customWidth="1"/>
    <col min="5" max="5" width="12.140625" style="13" customWidth="1"/>
    <col min="6" max="6" width="18.28515625" style="12" customWidth="1"/>
    <col min="7" max="7" width="5.85546875" style="12" customWidth="1"/>
    <col min="8" max="8" width="5.85546875" style="20" customWidth="1"/>
    <col min="9" max="9" width="10.85546875" style="14" customWidth="1"/>
    <col min="10" max="10" width="8.28515625" style="12" customWidth="1"/>
    <col min="11" max="11" width="14.42578125" style="12" hidden="1" customWidth="1"/>
    <col min="12" max="12" width="11.42578125" style="12" hidden="1" customWidth="1"/>
    <col min="13" max="13" width="6.140625" style="12" customWidth="1"/>
    <col min="14" max="14" width="9.5703125" style="12" customWidth="1"/>
    <col min="15" max="15" width="9" style="12" customWidth="1"/>
    <col min="16" max="17" width="9.85546875" style="12" customWidth="1"/>
    <col min="18" max="18" width="10.85546875" style="12" hidden="1" customWidth="1"/>
    <col min="19" max="20" width="9.42578125" style="12" customWidth="1"/>
    <col min="21" max="21" width="8.28515625" style="12" customWidth="1"/>
    <col min="22" max="22" width="17.85546875" style="12" customWidth="1"/>
    <col min="23" max="23" width="5.5703125" style="12" customWidth="1"/>
    <col min="24" max="24" width="11.42578125" style="12" customWidth="1"/>
    <col min="25" max="25" width="8.42578125" style="12" customWidth="1"/>
    <col min="26" max="26" width="10.140625" style="12" hidden="1" customWidth="1"/>
    <col min="27" max="29" width="8.7109375" style="12" customWidth="1"/>
    <col min="30" max="30" width="8.28515625" style="12" customWidth="1"/>
    <col min="31" max="31" width="9.140625" style="12" customWidth="1"/>
    <col min="32" max="32" width="6.42578125" style="12" hidden="1" customWidth="1"/>
    <col min="33" max="33" width="9.140625" style="12" customWidth="1"/>
    <col min="34" max="16384" width="9.140625" style="12"/>
  </cols>
  <sheetData>
    <row r="1" spans="1:34" s="1" customFormat="1" ht="15" x14ac:dyDescent="0.2"/>
    <row r="2" spans="1:34" s="1" customFormat="1" ht="14.45" customHeight="1" x14ac:dyDescent="0.2">
      <c r="A2" s="78" t="s">
        <v>0</v>
      </c>
      <c r="B2" s="78"/>
      <c r="C2" s="78"/>
      <c r="D2" s="69">
        <v>21310020</v>
      </c>
      <c r="E2" s="70"/>
      <c r="F2" s="71" t="s">
        <v>1</v>
      </c>
      <c r="G2" s="72"/>
      <c r="H2" s="72"/>
      <c r="I2" s="72"/>
      <c r="J2" s="73"/>
      <c r="K2" s="74"/>
      <c r="L2" s="75"/>
      <c r="M2" s="69">
        <v>1939330</v>
      </c>
      <c r="N2" s="76"/>
      <c r="O2" s="2"/>
      <c r="Q2" s="58"/>
      <c r="R2" s="58"/>
    </row>
    <row r="3" spans="1:34" s="1" customFormat="1" ht="14.45" customHeight="1" x14ac:dyDescent="0.2">
      <c r="A3" s="68" t="s">
        <v>2</v>
      </c>
      <c r="B3" s="68"/>
      <c r="C3" s="68"/>
      <c r="D3" s="69">
        <f>SUMIF(D9:D47,"M",I9:I47)</f>
        <v>20406536</v>
      </c>
      <c r="E3" s="70"/>
      <c r="F3" s="71" t="s">
        <v>3</v>
      </c>
      <c r="G3" s="72"/>
      <c r="H3" s="72"/>
      <c r="I3" s="72"/>
      <c r="J3" s="73"/>
      <c r="K3" s="74"/>
      <c r="L3" s="75"/>
      <c r="M3" s="69">
        <f>SUMIF(D9:D47,"S",I9:I47)</f>
        <v>1770000</v>
      </c>
      <c r="N3" s="76"/>
      <c r="O3" s="2"/>
      <c r="Q3" s="77"/>
      <c r="R3" s="77"/>
    </row>
    <row r="4" spans="1:34" s="1" customFormat="1" ht="14.45" customHeight="1" x14ac:dyDescent="0.2">
      <c r="A4" s="3" t="s">
        <v>4</v>
      </c>
      <c r="B4" s="3"/>
      <c r="C4" s="3"/>
      <c r="D4" s="59">
        <v>169330</v>
      </c>
      <c r="E4" s="60"/>
      <c r="F4" s="61"/>
      <c r="G4" s="62"/>
      <c r="H4" s="62"/>
      <c r="I4" s="62"/>
      <c r="J4" s="63"/>
      <c r="K4" s="64"/>
      <c r="L4" s="65"/>
      <c r="M4" s="66"/>
      <c r="N4" s="67"/>
      <c r="O4" s="2"/>
      <c r="Q4" s="4"/>
      <c r="R4" s="4"/>
    </row>
    <row r="5" spans="1:34" s="1" customFormat="1" ht="14.45" customHeight="1" x14ac:dyDescent="0.2">
      <c r="A5" s="68" t="s">
        <v>5</v>
      </c>
      <c r="B5" s="68"/>
      <c r="C5" s="68"/>
      <c r="D5" s="69">
        <f>D2-D3+D4</f>
        <v>1072814</v>
      </c>
      <c r="E5" s="70"/>
      <c r="F5" s="71" t="s">
        <v>6</v>
      </c>
      <c r="G5" s="72"/>
      <c r="H5" s="72"/>
      <c r="I5" s="72"/>
      <c r="J5" s="73"/>
      <c r="K5" s="74"/>
      <c r="L5" s="75"/>
      <c r="M5" s="69">
        <f>IF(D4&lt;&gt;"",0,M2-M3)</f>
        <v>0</v>
      </c>
      <c r="N5" s="76"/>
      <c r="O5" s="2"/>
      <c r="Q5" s="56"/>
      <c r="R5" s="56"/>
    </row>
    <row r="6" spans="1:34" s="1" customFormat="1" ht="14.45" customHeight="1" x14ac:dyDescent="0.2">
      <c r="A6" s="5"/>
      <c r="B6" s="5"/>
      <c r="E6" s="6"/>
      <c r="F6" s="57"/>
      <c r="G6" s="57"/>
      <c r="H6" s="57"/>
      <c r="I6" s="57"/>
      <c r="K6" s="58"/>
      <c r="L6" s="58"/>
      <c r="M6" s="58"/>
      <c r="N6" s="2"/>
    </row>
    <row r="7" spans="1:34" s="11" customFormat="1" ht="79.5" customHeight="1" x14ac:dyDescent="0.2">
      <c r="A7" s="7" t="s">
        <v>7</v>
      </c>
      <c r="B7" s="7" t="s">
        <v>8</v>
      </c>
      <c r="C7" s="7" t="s">
        <v>9</v>
      </c>
      <c r="D7" s="7" t="s">
        <v>10</v>
      </c>
      <c r="E7" s="7" t="s">
        <v>11</v>
      </c>
      <c r="F7" s="7" t="s">
        <v>12</v>
      </c>
      <c r="G7" s="7" t="s">
        <v>13</v>
      </c>
      <c r="H7" s="7" t="s">
        <v>14</v>
      </c>
      <c r="I7" s="8" t="s">
        <v>15</v>
      </c>
      <c r="J7" s="7" t="s">
        <v>16</v>
      </c>
      <c r="K7" s="9" t="s">
        <v>17</v>
      </c>
      <c r="L7" s="9" t="s">
        <v>18</v>
      </c>
      <c r="M7" s="10" t="s">
        <v>19</v>
      </c>
      <c r="N7" s="10" t="s">
        <v>20</v>
      </c>
      <c r="O7" s="10" t="s">
        <v>21</v>
      </c>
      <c r="P7" s="10" t="s">
        <v>22</v>
      </c>
      <c r="Q7" s="10" t="s">
        <v>23</v>
      </c>
      <c r="R7" s="10" t="s">
        <v>24</v>
      </c>
      <c r="S7" s="10" t="s">
        <v>25</v>
      </c>
      <c r="T7" s="10" t="s">
        <v>26</v>
      </c>
      <c r="U7" s="10" t="s">
        <v>27</v>
      </c>
      <c r="V7" s="10" t="s">
        <v>28</v>
      </c>
      <c r="W7" s="10" t="s">
        <v>29</v>
      </c>
      <c r="X7" s="7" t="s">
        <v>30</v>
      </c>
      <c r="Y7" s="7" t="s">
        <v>31</v>
      </c>
      <c r="Z7" s="7" t="s">
        <v>32</v>
      </c>
      <c r="AA7" s="7" t="s">
        <v>33</v>
      </c>
      <c r="AB7" s="10" t="s">
        <v>34</v>
      </c>
      <c r="AC7" s="10" t="s">
        <v>35</v>
      </c>
      <c r="AD7" s="7" t="s">
        <v>36</v>
      </c>
      <c r="AE7" s="7" t="s">
        <v>37</v>
      </c>
      <c r="AF7" s="7" t="s">
        <v>38</v>
      </c>
    </row>
    <row r="8" spans="1:34" x14ac:dyDescent="0.2">
      <c r="B8" s="12"/>
      <c r="D8" s="12"/>
      <c r="H8" s="12"/>
    </row>
    <row r="9" spans="1:34" x14ac:dyDescent="0.2">
      <c r="A9" s="15" t="s">
        <v>39</v>
      </c>
      <c r="B9" s="16"/>
      <c r="C9" s="16"/>
      <c r="D9" s="17"/>
      <c r="E9" s="16"/>
      <c r="F9" s="16"/>
      <c r="G9" s="18"/>
      <c r="H9" s="17"/>
      <c r="I9" s="19"/>
      <c r="J9" s="20"/>
      <c r="K9" s="21"/>
      <c r="L9" s="21"/>
      <c r="M9" s="22"/>
      <c r="N9" s="22"/>
      <c r="O9" s="20"/>
      <c r="P9" s="20"/>
      <c r="Q9" s="20"/>
      <c r="R9" s="23"/>
      <c r="S9" s="20"/>
      <c r="T9" s="20"/>
      <c r="U9" s="20"/>
      <c r="V9" s="20"/>
      <c r="W9" s="20"/>
    </row>
    <row r="10" spans="1:34" s="22" customFormat="1" ht="24" x14ac:dyDescent="0.2">
      <c r="A10" s="24" t="s">
        <v>40</v>
      </c>
      <c r="B10" s="24" t="s">
        <v>41</v>
      </c>
      <c r="C10" s="24" t="s">
        <v>42</v>
      </c>
      <c r="D10" s="25" t="s">
        <v>43</v>
      </c>
      <c r="E10" s="24" t="s">
        <v>44</v>
      </c>
      <c r="F10" s="24" t="s">
        <v>45</v>
      </c>
      <c r="G10" s="25" t="s">
        <v>46</v>
      </c>
      <c r="H10" s="25">
        <v>90</v>
      </c>
      <c r="I10" s="26">
        <v>2600000</v>
      </c>
      <c r="J10" s="27" t="s">
        <v>47</v>
      </c>
      <c r="K10" s="28" t="s">
        <v>47</v>
      </c>
      <c r="L10" s="28">
        <v>1</v>
      </c>
      <c r="M10" s="27">
        <v>1</v>
      </c>
      <c r="N10" s="27" t="s">
        <v>48</v>
      </c>
      <c r="O10" s="29" t="s">
        <v>47</v>
      </c>
      <c r="P10" s="29" t="s">
        <v>47</v>
      </c>
      <c r="Q10" s="29" t="s">
        <v>47</v>
      </c>
      <c r="R10" s="29" t="s">
        <v>48</v>
      </c>
      <c r="S10" s="29" t="s">
        <v>48</v>
      </c>
      <c r="T10" s="29" t="s">
        <v>49</v>
      </c>
      <c r="U10" s="29" t="s">
        <v>47</v>
      </c>
      <c r="V10" s="27" t="s">
        <v>48</v>
      </c>
      <c r="W10" s="30">
        <v>10</v>
      </c>
      <c r="X10" s="31" t="s">
        <v>47</v>
      </c>
      <c r="Y10" s="25" t="s">
        <v>50</v>
      </c>
      <c r="Z10" s="32">
        <v>245555.56</v>
      </c>
      <c r="AA10" s="25" t="s">
        <v>51</v>
      </c>
      <c r="AB10" s="30" t="s">
        <v>48</v>
      </c>
      <c r="AC10" s="30">
        <v>1</v>
      </c>
      <c r="AD10" s="27" t="s">
        <v>47</v>
      </c>
      <c r="AE10" s="25">
        <v>53</v>
      </c>
      <c r="AF10" s="33" t="s">
        <v>47</v>
      </c>
      <c r="AG10" s="20"/>
      <c r="AH10" s="12"/>
    </row>
    <row r="11" spans="1:34" s="22" customFormat="1" ht="36" x14ac:dyDescent="0.2">
      <c r="A11" s="24" t="s">
        <v>52</v>
      </c>
      <c r="B11" s="24" t="s">
        <v>53</v>
      </c>
      <c r="C11" s="24" t="s">
        <v>54</v>
      </c>
      <c r="D11" s="25" t="s">
        <v>43</v>
      </c>
      <c r="E11" s="24" t="s">
        <v>55</v>
      </c>
      <c r="F11" s="24" t="s">
        <v>56</v>
      </c>
      <c r="G11" s="25" t="s">
        <v>46</v>
      </c>
      <c r="H11" s="25">
        <v>102</v>
      </c>
      <c r="I11" s="26">
        <v>2800000</v>
      </c>
      <c r="J11" s="27" t="s">
        <v>47</v>
      </c>
      <c r="K11" s="28" t="s">
        <v>47</v>
      </c>
      <c r="L11" s="28">
        <v>1</v>
      </c>
      <c r="M11" s="27">
        <v>1</v>
      </c>
      <c r="N11" s="27" t="s">
        <v>48</v>
      </c>
      <c r="O11" s="29" t="s">
        <v>47</v>
      </c>
      <c r="P11" s="29" t="s">
        <v>47</v>
      </c>
      <c r="Q11" s="29" t="s">
        <v>47</v>
      </c>
      <c r="R11" s="29" t="s">
        <v>48</v>
      </c>
      <c r="S11" s="29" t="s">
        <v>48</v>
      </c>
      <c r="T11" s="29" t="s">
        <v>49</v>
      </c>
      <c r="U11" s="29" t="s">
        <v>47</v>
      </c>
      <c r="V11" s="27" t="s">
        <v>48</v>
      </c>
      <c r="W11" s="30">
        <v>10</v>
      </c>
      <c r="X11" s="31" t="s">
        <v>47</v>
      </c>
      <c r="Y11" s="25" t="s">
        <v>50</v>
      </c>
      <c r="Z11" s="32">
        <v>226333.33</v>
      </c>
      <c r="AA11" s="25" t="s">
        <v>51</v>
      </c>
      <c r="AB11" s="30" t="s">
        <v>48</v>
      </c>
      <c r="AC11" s="30">
        <v>1</v>
      </c>
      <c r="AD11" s="27" t="s">
        <v>47</v>
      </c>
      <c r="AE11" s="25">
        <v>69</v>
      </c>
      <c r="AF11" s="33" t="s">
        <v>47</v>
      </c>
      <c r="AG11" s="20"/>
      <c r="AH11" s="12"/>
    </row>
    <row r="12" spans="1:34" ht="24" x14ac:dyDescent="0.2">
      <c r="A12" s="24" t="s">
        <v>57</v>
      </c>
      <c r="B12" s="24" t="s">
        <v>58</v>
      </c>
      <c r="C12" s="24" t="s">
        <v>59</v>
      </c>
      <c r="D12" s="25" t="s">
        <v>43</v>
      </c>
      <c r="E12" s="24" t="s">
        <v>60</v>
      </c>
      <c r="F12" s="24" t="s">
        <v>61</v>
      </c>
      <c r="G12" s="25" t="s">
        <v>46</v>
      </c>
      <c r="H12" s="25">
        <v>96</v>
      </c>
      <c r="I12" s="26">
        <v>2800000</v>
      </c>
      <c r="J12" s="27" t="s">
        <v>47</v>
      </c>
      <c r="K12" s="28" t="s">
        <v>47</v>
      </c>
      <c r="L12" s="28">
        <v>1</v>
      </c>
      <c r="M12" s="27">
        <v>1</v>
      </c>
      <c r="N12" s="27" t="s">
        <v>48</v>
      </c>
      <c r="O12" s="29" t="s">
        <v>47</v>
      </c>
      <c r="P12" s="29" t="s">
        <v>47</v>
      </c>
      <c r="Q12" s="29" t="s">
        <v>47</v>
      </c>
      <c r="R12" s="29" t="s">
        <v>48</v>
      </c>
      <c r="S12" s="29" t="s">
        <v>48</v>
      </c>
      <c r="T12" s="29" t="s">
        <v>49</v>
      </c>
      <c r="U12" s="29" t="s">
        <v>47</v>
      </c>
      <c r="V12" s="27" t="s">
        <v>48</v>
      </c>
      <c r="W12" s="30">
        <v>10</v>
      </c>
      <c r="X12" s="31" t="s">
        <v>47</v>
      </c>
      <c r="Y12" s="25" t="s">
        <v>50</v>
      </c>
      <c r="Z12" s="32">
        <v>247916.67</v>
      </c>
      <c r="AA12" s="25" t="s">
        <v>51</v>
      </c>
      <c r="AB12" s="30" t="s">
        <v>47</v>
      </c>
      <c r="AC12" s="30">
        <v>1</v>
      </c>
      <c r="AD12" s="27" t="s">
        <v>47</v>
      </c>
      <c r="AE12" s="25">
        <v>70</v>
      </c>
      <c r="AF12" s="33" t="s">
        <v>47</v>
      </c>
      <c r="AG12" s="20"/>
    </row>
    <row r="13" spans="1:34" s="22" customFormat="1" ht="12.75" x14ac:dyDescent="0.2">
      <c r="A13" s="34"/>
      <c r="B13" s="34"/>
      <c r="C13" s="34"/>
      <c r="D13" s="35"/>
      <c r="E13" s="34"/>
      <c r="F13" s="34"/>
      <c r="G13" s="35"/>
      <c r="H13" s="35"/>
      <c r="I13" s="36"/>
      <c r="J13" s="37"/>
      <c r="K13" s="21"/>
      <c r="L13" s="21"/>
      <c r="M13" s="37"/>
      <c r="N13" s="37"/>
      <c r="O13" s="35"/>
      <c r="P13" s="35"/>
      <c r="Q13" s="35"/>
      <c r="R13" s="35"/>
      <c r="S13" s="35"/>
      <c r="T13" s="35"/>
      <c r="U13" s="38"/>
      <c r="V13" s="35"/>
      <c r="W13" s="39"/>
      <c r="X13" s="35"/>
      <c r="Y13" s="40"/>
      <c r="Z13" s="41"/>
      <c r="AA13" s="38"/>
      <c r="AB13" s="37"/>
      <c r="AC13" s="37"/>
      <c r="AD13" s="35"/>
      <c r="AE13" s="20"/>
      <c r="AF13" s="35"/>
      <c r="AG13" s="20"/>
      <c r="AH13" s="12"/>
    </row>
    <row r="14" spans="1:34" x14ac:dyDescent="0.2">
      <c r="A14" s="15" t="s">
        <v>62</v>
      </c>
      <c r="B14" s="16"/>
      <c r="C14" s="16"/>
      <c r="D14" s="17"/>
      <c r="E14" s="16"/>
      <c r="F14" s="16"/>
      <c r="G14" s="18"/>
      <c r="H14" s="17"/>
      <c r="I14" s="19"/>
      <c r="J14" s="20"/>
      <c r="K14" s="21"/>
      <c r="L14" s="21"/>
      <c r="M14" s="22"/>
      <c r="N14" s="22"/>
      <c r="O14" s="20"/>
      <c r="P14" s="20"/>
      <c r="Q14" s="20"/>
      <c r="R14" s="23"/>
      <c r="S14" s="20"/>
      <c r="T14" s="20"/>
      <c r="U14" s="20"/>
      <c r="V14" s="20"/>
      <c r="W14" s="20"/>
    </row>
    <row r="15" spans="1:34" ht="24" x14ac:dyDescent="0.2">
      <c r="A15" s="24" t="s">
        <v>63</v>
      </c>
      <c r="B15" s="24" t="s">
        <v>64</v>
      </c>
      <c r="C15" s="24" t="s">
        <v>65</v>
      </c>
      <c r="D15" s="25" t="s">
        <v>43</v>
      </c>
      <c r="E15" s="24" t="s">
        <v>66</v>
      </c>
      <c r="F15" s="24" t="s">
        <v>67</v>
      </c>
      <c r="G15" s="25" t="s">
        <v>68</v>
      </c>
      <c r="H15" s="25">
        <v>86</v>
      </c>
      <c r="I15" s="26">
        <v>2714279</v>
      </c>
      <c r="J15" s="27" t="s">
        <v>47</v>
      </c>
      <c r="K15" s="28" t="s">
        <v>47</v>
      </c>
      <c r="L15" s="28">
        <v>1</v>
      </c>
      <c r="M15" s="27">
        <v>1</v>
      </c>
      <c r="N15" s="27" t="s">
        <v>48</v>
      </c>
      <c r="O15" s="29" t="s">
        <v>48</v>
      </c>
      <c r="P15" s="29" t="s">
        <v>48</v>
      </c>
      <c r="Q15" s="29" t="s">
        <v>48</v>
      </c>
      <c r="R15" s="29" t="s">
        <v>48</v>
      </c>
      <c r="S15" s="29" t="s">
        <v>47</v>
      </c>
      <c r="T15" s="29">
        <v>1</v>
      </c>
      <c r="U15" s="29" t="s">
        <v>48</v>
      </c>
      <c r="V15" s="27" t="s">
        <v>47</v>
      </c>
      <c r="W15" s="30">
        <v>10</v>
      </c>
      <c r="X15" s="31" t="s">
        <v>47</v>
      </c>
      <c r="Y15" s="25" t="s">
        <v>50</v>
      </c>
      <c r="Z15" s="32">
        <v>268271.76</v>
      </c>
      <c r="AA15" s="25" t="s">
        <v>51</v>
      </c>
      <c r="AB15" s="30" t="s">
        <v>47</v>
      </c>
      <c r="AC15" s="30">
        <v>2</v>
      </c>
      <c r="AD15" s="27" t="s">
        <v>47</v>
      </c>
      <c r="AE15" s="25">
        <v>5</v>
      </c>
      <c r="AF15" s="33" t="s">
        <v>47</v>
      </c>
    </row>
    <row r="16" spans="1:34" x14ac:dyDescent="0.2">
      <c r="A16" s="34"/>
      <c r="B16" s="34"/>
      <c r="C16" s="34"/>
      <c r="D16" s="17"/>
      <c r="E16" s="34"/>
      <c r="F16" s="34"/>
      <c r="G16" s="35"/>
      <c r="H16" s="42"/>
      <c r="I16" s="43"/>
      <c r="J16" s="37"/>
      <c r="K16" s="21"/>
      <c r="L16" s="21"/>
      <c r="M16" s="35"/>
      <c r="N16" s="35"/>
      <c r="O16" s="35"/>
      <c r="P16" s="35"/>
      <c r="Q16" s="38"/>
      <c r="R16" s="38"/>
      <c r="S16" s="38"/>
      <c r="T16" s="38"/>
      <c r="U16" s="35"/>
      <c r="V16" s="35"/>
      <c r="W16" s="40"/>
      <c r="X16" s="37"/>
      <c r="Y16" s="35"/>
      <c r="Z16" s="20"/>
    </row>
    <row r="17" spans="1:34" x14ac:dyDescent="0.2">
      <c r="A17" s="44" t="s">
        <v>69</v>
      </c>
      <c r="B17" s="16"/>
      <c r="C17" s="16"/>
      <c r="D17" s="17"/>
      <c r="E17" s="16"/>
      <c r="F17" s="16"/>
      <c r="G17" s="18"/>
      <c r="H17" s="17"/>
      <c r="I17" s="19"/>
      <c r="J17" s="37"/>
      <c r="K17" s="21"/>
      <c r="L17" s="21"/>
      <c r="M17" s="37"/>
      <c r="N17" s="37"/>
      <c r="O17" s="38"/>
      <c r="P17" s="38"/>
      <c r="Q17" s="38"/>
      <c r="R17" s="23"/>
      <c r="S17" s="20"/>
      <c r="T17" s="20"/>
      <c r="U17" s="37"/>
      <c r="V17" s="38"/>
      <c r="W17" s="37"/>
    </row>
    <row r="18" spans="1:34" ht="24" x14ac:dyDescent="0.2">
      <c r="A18" s="24" t="s">
        <v>70</v>
      </c>
      <c r="B18" s="24" t="s">
        <v>71</v>
      </c>
      <c r="C18" s="24" t="s">
        <v>72</v>
      </c>
      <c r="D18" s="25" t="s">
        <v>73</v>
      </c>
      <c r="E18" s="24" t="s">
        <v>74</v>
      </c>
      <c r="F18" s="24" t="s">
        <v>75</v>
      </c>
      <c r="G18" s="25" t="s">
        <v>68</v>
      </c>
      <c r="H18" s="25">
        <v>50</v>
      </c>
      <c r="I18" s="26">
        <v>1770000</v>
      </c>
      <c r="J18" s="27" t="s">
        <v>47</v>
      </c>
      <c r="K18" s="28" t="s">
        <v>47</v>
      </c>
      <c r="L18" s="28">
        <v>1</v>
      </c>
      <c r="M18" s="27">
        <v>1</v>
      </c>
      <c r="N18" s="27" t="s">
        <v>48</v>
      </c>
      <c r="O18" s="29" t="s">
        <v>48</v>
      </c>
      <c r="P18" s="29" t="s">
        <v>48</v>
      </c>
      <c r="Q18" s="29" t="s">
        <v>48</v>
      </c>
      <c r="R18" s="29" t="s">
        <v>48</v>
      </c>
      <c r="S18" s="29" t="s">
        <v>48</v>
      </c>
      <c r="T18" s="29" t="s">
        <v>49</v>
      </c>
      <c r="U18" s="29" t="s">
        <v>48</v>
      </c>
      <c r="V18" s="27" t="s">
        <v>48</v>
      </c>
      <c r="W18" s="30">
        <v>10</v>
      </c>
      <c r="X18" s="31" t="s">
        <v>47</v>
      </c>
      <c r="Y18" s="25" t="s">
        <v>50</v>
      </c>
      <c r="Z18" s="32">
        <v>279837</v>
      </c>
      <c r="AA18" s="25" t="s">
        <v>51</v>
      </c>
      <c r="AB18" s="30" t="s">
        <v>47</v>
      </c>
      <c r="AC18" s="30">
        <v>2</v>
      </c>
      <c r="AD18" s="27" t="s">
        <v>47</v>
      </c>
      <c r="AE18" s="25">
        <v>7</v>
      </c>
      <c r="AF18" s="33" t="s">
        <v>47</v>
      </c>
    </row>
    <row r="19" spans="1:34" x14ac:dyDescent="0.2">
      <c r="A19" s="45"/>
      <c r="B19" s="34"/>
      <c r="C19" s="45"/>
      <c r="D19" s="22"/>
      <c r="E19" s="34"/>
      <c r="F19" s="34"/>
      <c r="G19" s="35"/>
      <c r="H19" s="22"/>
      <c r="I19" s="46"/>
      <c r="J19" s="37"/>
      <c r="K19" s="21"/>
      <c r="L19" s="21"/>
      <c r="M19" s="37"/>
      <c r="N19" s="37"/>
      <c r="O19" s="35"/>
      <c r="P19" s="35"/>
      <c r="Q19" s="35"/>
      <c r="R19" s="35"/>
      <c r="S19" s="35"/>
      <c r="T19" s="35"/>
      <c r="U19" s="35"/>
      <c r="V19" s="37"/>
      <c r="W19" s="38"/>
      <c r="X19" s="47"/>
      <c r="Y19" s="22"/>
      <c r="Z19" s="48"/>
      <c r="AA19" s="49"/>
      <c r="AB19" s="38"/>
      <c r="AC19" s="38"/>
      <c r="AD19" s="37"/>
      <c r="AE19" s="22"/>
      <c r="AF19" s="20"/>
    </row>
    <row r="20" spans="1:34" x14ac:dyDescent="0.2">
      <c r="A20" s="44"/>
      <c r="B20" s="16"/>
      <c r="C20" s="16"/>
      <c r="D20" s="17"/>
      <c r="E20" s="16"/>
      <c r="F20" s="16"/>
      <c r="G20" s="18"/>
      <c r="H20" s="17"/>
      <c r="I20" s="19"/>
      <c r="J20" s="37"/>
      <c r="K20" s="21"/>
      <c r="L20" s="21"/>
      <c r="M20" s="37"/>
      <c r="N20" s="37"/>
      <c r="O20" s="38"/>
      <c r="P20" s="38"/>
      <c r="Q20" s="38"/>
      <c r="R20" s="23"/>
      <c r="S20" s="20"/>
      <c r="T20" s="20"/>
      <c r="U20" s="37"/>
      <c r="V20" s="38"/>
      <c r="W20" s="37"/>
    </row>
    <row r="21" spans="1:34" x14ac:dyDescent="0.2">
      <c r="A21" s="15" t="s">
        <v>76</v>
      </c>
      <c r="B21" s="16"/>
      <c r="C21" s="16"/>
      <c r="D21" s="17"/>
      <c r="E21" s="16"/>
      <c r="F21" s="16"/>
      <c r="G21" s="18"/>
      <c r="H21" s="17"/>
      <c r="I21" s="19"/>
      <c r="J21" s="20"/>
      <c r="K21" s="21"/>
      <c r="L21" s="21"/>
      <c r="M21" s="22"/>
      <c r="N21" s="22"/>
      <c r="O21" s="20"/>
      <c r="P21" s="20"/>
      <c r="Q21" s="20"/>
      <c r="R21" s="23"/>
      <c r="S21" s="20"/>
      <c r="T21" s="20"/>
      <c r="U21" s="20"/>
      <c r="V21" s="20"/>
      <c r="W21" s="20"/>
    </row>
    <row r="22" spans="1:34" ht="84" x14ac:dyDescent="0.2">
      <c r="A22" s="24" t="s">
        <v>77</v>
      </c>
      <c r="B22" s="24" t="s">
        <v>78</v>
      </c>
      <c r="C22" s="24" t="s">
        <v>79</v>
      </c>
      <c r="D22" s="25" t="s">
        <v>43</v>
      </c>
      <c r="E22" s="24" t="s">
        <v>80</v>
      </c>
      <c r="F22" s="24" t="s">
        <v>81</v>
      </c>
      <c r="G22" s="25" t="s">
        <v>68</v>
      </c>
      <c r="H22" s="25">
        <v>120</v>
      </c>
      <c r="I22" s="26">
        <v>2800000</v>
      </c>
      <c r="J22" s="27" t="s">
        <v>47</v>
      </c>
      <c r="K22" s="28" t="s">
        <v>47</v>
      </c>
      <c r="L22" s="28">
        <v>1</v>
      </c>
      <c r="M22" s="27">
        <v>1</v>
      </c>
      <c r="N22" s="27" t="s">
        <v>48</v>
      </c>
      <c r="O22" s="29" t="s">
        <v>48</v>
      </c>
      <c r="P22" s="29" t="s">
        <v>48</v>
      </c>
      <c r="Q22" s="29" t="s">
        <v>48</v>
      </c>
      <c r="R22" s="29" t="s">
        <v>48</v>
      </c>
      <c r="S22" s="29" t="s">
        <v>48</v>
      </c>
      <c r="T22" s="29" t="s">
        <v>49</v>
      </c>
      <c r="U22" s="29" t="s">
        <v>48</v>
      </c>
      <c r="V22" s="27" t="s">
        <v>47</v>
      </c>
      <c r="W22" s="30">
        <v>10</v>
      </c>
      <c r="X22" s="31" t="s">
        <v>47</v>
      </c>
      <c r="Y22" s="25" t="s">
        <v>50</v>
      </c>
      <c r="Z22" s="32">
        <v>198333.33</v>
      </c>
      <c r="AA22" s="25" t="s">
        <v>51</v>
      </c>
      <c r="AB22" s="30" t="s">
        <v>47</v>
      </c>
      <c r="AC22" s="30">
        <v>2</v>
      </c>
      <c r="AD22" s="27" t="s">
        <v>47</v>
      </c>
      <c r="AE22" s="25">
        <v>1</v>
      </c>
      <c r="AF22" s="33" t="s">
        <v>47</v>
      </c>
    </row>
    <row r="23" spans="1:34" x14ac:dyDescent="0.2">
      <c r="A23" s="45"/>
      <c r="B23" s="34"/>
      <c r="C23" s="45"/>
      <c r="D23" s="22"/>
      <c r="E23" s="34"/>
      <c r="F23" s="34"/>
      <c r="G23" s="35"/>
      <c r="H23" s="22"/>
      <c r="I23" s="46"/>
      <c r="J23" s="37"/>
      <c r="K23" s="21"/>
      <c r="L23" s="21"/>
      <c r="M23" s="37"/>
      <c r="N23" s="37"/>
      <c r="O23" s="35"/>
      <c r="P23" s="35"/>
      <c r="Q23" s="35"/>
      <c r="R23" s="35"/>
      <c r="S23" s="35"/>
      <c r="T23" s="35"/>
      <c r="U23" s="35"/>
      <c r="V23" s="37"/>
      <c r="W23" s="38"/>
      <c r="X23" s="47"/>
      <c r="Y23" s="22"/>
      <c r="Z23" s="48"/>
      <c r="AA23" s="49"/>
      <c r="AB23" s="38"/>
      <c r="AC23" s="38"/>
      <c r="AD23" s="37"/>
      <c r="AE23" s="22"/>
      <c r="AF23" s="20"/>
    </row>
    <row r="24" spans="1:34" x14ac:dyDescent="0.2">
      <c r="A24" s="15" t="s">
        <v>82</v>
      </c>
      <c r="B24" s="16"/>
      <c r="C24" s="16"/>
      <c r="D24" s="17"/>
      <c r="E24" s="16"/>
      <c r="F24" s="16"/>
      <c r="G24" s="18"/>
      <c r="H24" s="17"/>
      <c r="I24" s="19"/>
      <c r="J24" s="20"/>
      <c r="K24" s="21"/>
      <c r="L24" s="21"/>
      <c r="M24" s="22"/>
      <c r="N24" s="22"/>
      <c r="O24" s="20"/>
      <c r="P24" s="20"/>
      <c r="Q24" s="20"/>
      <c r="R24" s="23"/>
      <c r="S24" s="20"/>
      <c r="T24" s="20"/>
      <c r="U24" s="20"/>
      <c r="V24" s="20"/>
      <c r="W24" s="20"/>
    </row>
    <row r="25" spans="1:34" x14ac:dyDescent="0.2">
      <c r="A25" s="45" t="s">
        <v>83</v>
      </c>
      <c r="B25" s="34"/>
      <c r="C25" s="45"/>
      <c r="D25" s="22"/>
      <c r="E25" s="34"/>
      <c r="F25" s="34"/>
      <c r="G25" s="35"/>
      <c r="H25" s="22"/>
      <c r="I25" s="46"/>
      <c r="J25" s="37"/>
      <c r="K25" s="21"/>
      <c r="L25" s="21"/>
      <c r="M25" s="37"/>
      <c r="N25" s="37"/>
      <c r="O25" s="35"/>
      <c r="P25" s="35"/>
      <c r="Q25" s="35"/>
      <c r="R25" s="35"/>
      <c r="S25" s="35"/>
      <c r="T25" s="35"/>
      <c r="U25" s="35"/>
      <c r="V25" s="37"/>
      <c r="W25" s="38"/>
      <c r="X25" s="47"/>
      <c r="Y25" s="22"/>
      <c r="Z25" s="48"/>
      <c r="AA25" s="49"/>
      <c r="AB25" s="38"/>
      <c r="AC25" s="38"/>
      <c r="AD25" s="37"/>
      <c r="AE25" s="22"/>
      <c r="AF25" s="20"/>
    </row>
    <row r="26" spans="1:34" x14ac:dyDescent="0.2">
      <c r="A26" s="34"/>
      <c r="B26" s="34"/>
      <c r="C26" s="34"/>
      <c r="D26" s="17"/>
      <c r="E26" s="34"/>
      <c r="F26" s="34"/>
      <c r="G26" s="35"/>
      <c r="H26" s="42"/>
      <c r="I26" s="43"/>
      <c r="J26" s="37"/>
      <c r="K26" s="21"/>
      <c r="L26" s="21"/>
      <c r="M26" s="35"/>
      <c r="N26" s="35"/>
      <c r="O26" s="35"/>
      <c r="P26" s="35"/>
      <c r="Q26" s="38"/>
      <c r="R26" s="38"/>
      <c r="S26" s="38"/>
      <c r="T26" s="38"/>
      <c r="U26" s="35"/>
      <c r="V26" s="35"/>
      <c r="W26" s="40"/>
      <c r="X26" s="37"/>
      <c r="Y26" s="35"/>
      <c r="Z26" s="20"/>
    </row>
    <row r="27" spans="1:34" x14ac:dyDescent="0.2">
      <c r="A27" s="15" t="s">
        <v>84</v>
      </c>
      <c r="B27" s="16"/>
      <c r="C27" s="16"/>
      <c r="D27" s="17"/>
      <c r="E27" s="16"/>
      <c r="F27" s="16"/>
      <c r="G27" s="18"/>
      <c r="H27" s="17"/>
      <c r="I27" s="19"/>
      <c r="J27" s="20"/>
      <c r="K27" s="21"/>
      <c r="L27" s="21"/>
      <c r="M27" s="22"/>
      <c r="N27" s="22"/>
      <c r="O27" s="20"/>
      <c r="P27" s="20"/>
      <c r="Q27" s="20"/>
      <c r="R27" s="23"/>
      <c r="S27" s="20"/>
      <c r="T27" s="20"/>
      <c r="U27" s="20"/>
      <c r="V27" s="20"/>
      <c r="W27" s="20"/>
    </row>
    <row r="28" spans="1:34" s="22" customFormat="1" ht="24" x14ac:dyDescent="0.2">
      <c r="A28" s="24" t="s">
        <v>85</v>
      </c>
      <c r="B28" s="24" t="s">
        <v>86</v>
      </c>
      <c r="C28" s="24" t="s">
        <v>87</v>
      </c>
      <c r="D28" s="25" t="s">
        <v>43</v>
      </c>
      <c r="E28" s="24" t="s">
        <v>88</v>
      </c>
      <c r="F28" s="24" t="s">
        <v>89</v>
      </c>
      <c r="G28" s="25" t="s">
        <v>68</v>
      </c>
      <c r="H28" s="25">
        <v>108</v>
      </c>
      <c r="I28" s="26">
        <v>2790000</v>
      </c>
      <c r="J28" s="27" t="s">
        <v>47</v>
      </c>
      <c r="K28" s="28" t="s">
        <v>47</v>
      </c>
      <c r="L28" s="28">
        <v>1</v>
      </c>
      <c r="M28" s="27">
        <v>1</v>
      </c>
      <c r="N28" s="27" t="s">
        <v>48</v>
      </c>
      <c r="O28" s="29" t="s">
        <v>48</v>
      </c>
      <c r="P28" s="29" t="s">
        <v>48</v>
      </c>
      <c r="Q28" s="29" t="s">
        <v>48</v>
      </c>
      <c r="R28" s="29" t="s">
        <v>48</v>
      </c>
      <c r="S28" s="29" t="s">
        <v>48</v>
      </c>
      <c r="T28" s="29" t="s">
        <v>49</v>
      </c>
      <c r="U28" s="29" t="s">
        <v>48</v>
      </c>
      <c r="V28" s="27" t="s">
        <v>47</v>
      </c>
      <c r="W28" s="30">
        <v>10</v>
      </c>
      <c r="X28" s="31" t="s">
        <v>47</v>
      </c>
      <c r="Y28" s="25" t="s">
        <v>50</v>
      </c>
      <c r="Z28" s="32">
        <v>219583.33</v>
      </c>
      <c r="AA28" s="25" t="s">
        <v>51</v>
      </c>
      <c r="AB28" s="30" t="s">
        <v>47</v>
      </c>
      <c r="AC28" s="30">
        <v>2</v>
      </c>
      <c r="AD28" s="27" t="s">
        <v>47</v>
      </c>
      <c r="AE28" s="25">
        <v>2</v>
      </c>
      <c r="AF28" s="33" t="s">
        <v>47</v>
      </c>
      <c r="AG28" s="20"/>
      <c r="AH28" s="12"/>
    </row>
    <row r="29" spans="1:34" s="22" customFormat="1" ht="24" x14ac:dyDescent="0.2">
      <c r="A29" s="24" t="s">
        <v>90</v>
      </c>
      <c r="B29" s="24" t="s">
        <v>91</v>
      </c>
      <c r="C29" s="24" t="s">
        <v>92</v>
      </c>
      <c r="D29" s="25" t="s">
        <v>43</v>
      </c>
      <c r="E29" s="24" t="s">
        <v>93</v>
      </c>
      <c r="F29" s="24" t="s">
        <v>94</v>
      </c>
      <c r="G29" s="25" t="s">
        <v>46</v>
      </c>
      <c r="H29" s="25">
        <v>100</v>
      </c>
      <c r="I29" s="26">
        <v>2800000</v>
      </c>
      <c r="J29" s="27" t="s">
        <v>47</v>
      </c>
      <c r="K29" s="28" t="s">
        <v>47</v>
      </c>
      <c r="L29" s="28">
        <v>1</v>
      </c>
      <c r="M29" s="27">
        <v>1</v>
      </c>
      <c r="N29" s="27" t="s">
        <v>48</v>
      </c>
      <c r="O29" s="29" t="s">
        <v>47</v>
      </c>
      <c r="P29" s="29" t="s">
        <v>48</v>
      </c>
      <c r="Q29" s="29" t="s">
        <v>48</v>
      </c>
      <c r="R29" s="29" t="s">
        <v>48</v>
      </c>
      <c r="S29" s="29" t="s">
        <v>48</v>
      </c>
      <c r="T29" s="29" t="s">
        <v>49</v>
      </c>
      <c r="U29" s="29" t="s">
        <v>48</v>
      </c>
      <c r="V29" s="27" t="s">
        <v>48</v>
      </c>
      <c r="W29" s="30">
        <v>10</v>
      </c>
      <c r="X29" s="31" t="s">
        <v>47</v>
      </c>
      <c r="Y29" s="25" t="s">
        <v>50</v>
      </c>
      <c r="Z29" s="32">
        <v>230860</v>
      </c>
      <c r="AA29" s="25" t="s">
        <v>51</v>
      </c>
      <c r="AB29" s="30" t="s">
        <v>47</v>
      </c>
      <c r="AC29" s="30">
        <v>2</v>
      </c>
      <c r="AD29" s="27" t="s">
        <v>47</v>
      </c>
      <c r="AE29" s="25">
        <v>4</v>
      </c>
      <c r="AF29" s="33" t="s">
        <v>47</v>
      </c>
      <c r="AG29" s="20"/>
      <c r="AH29" s="12"/>
    </row>
    <row r="30" spans="1:34" ht="12.75" x14ac:dyDescent="0.2">
      <c r="A30" s="34"/>
      <c r="B30" s="34"/>
      <c r="C30" s="34"/>
      <c r="D30" s="35"/>
      <c r="E30" s="34"/>
      <c r="F30" s="34"/>
      <c r="G30" s="35"/>
      <c r="H30" s="35"/>
      <c r="I30" s="36"/>
      <c r="J30" s="37"/>
      <c r="K30" s="21"/>
      <c r="L30" s="21"/>
      <c r="M30" s="37"/>
      <c r="N30" s="37"/>
      <c r="O30" s="35"/>
      <c r="P30" s="35"/>
      <c r="Q30" s="35"/>
      <c r="R30" s="35"/>
      <c r="S30" s="35"/>
      <c r="T30" s="35"/>
      <c r="U30" s="38"/>
      <c r="V30" s="35"/>
      <c r="W30" s="39"/>
      <c r="X30" s="35"/>
      <c r="Y30" s="40"/>
      <c r="Z30" s="41"/>
      <c r="AA30" s="38"/>
      <c r="AB30" s="37"/>
      <c r="AC30" s="37"/>
      <c r="AD30" s="35"/>
      <c r="AE30" s="20"/>
      <c r="AF30" s="35"/>
      <c r="AG30" s="20"/>
    </row>
    <row r="31" spans="1:34" x14ac:dyDescent="0.2">
      <c r="A31" s="50" t="s">
        <v>95</v>
      </c>
      <c r="B31" s="16"/>
      <c r="C31" s="16"/>
      <c r="D31" s="17"/>
      <c r="E31" s="16"/>
      <c r="F31" s="16"/>
      <c r="G31" s="18"/>
      <c r="H31" s="17"/>
      <c r="I31" s="19"/>
      <c r="J31" s="37"/>
      <c r="K31" s="21"/>
      <c r="L31" s="21"/>
      <c r="M31" s="37"/>
      <c r="N31" s="37"/>
      <c r="O31" s="38"/>
      <c r="P31" s="38"/>
      <c r="Q31" s="38"/>
      <c r="R31" s="23"/>
      <c r="S31" s="20"/>
      <c r="T31" s="20"/>
      <c r="U31" s="37"/>
      <c r="V31" s="38"/>
      <c r="W31" s="37"/>
    </row>
    <row r="32" spans="1:34" ht="24" x14ac:dyDescent="0.2">
      <c r="A32" s="24" t="s">
        <v>96</v>
      </c>
      <c r="B32" s="24" t="s">
        <v>97</v>
      </c>
      <c r="C32" s="24" t="s">
        <v>98</v>
      </c>
      <c r="D32" s="25" t="s">
        <v>43</v>
      </c>
      <c r="E32" s="24" t="s">
        <v>99</v>
      </c>
      <c r="F32" s="24" t="s">
        <v>100</v>
      </c>
      <c r="G32" s="25" t="s">
        <v>68</v>
      </c>
      <c r="H32" s="25">
        <v>76</v>
      </c>
      <c r="I32" s="26">
        <v>1102257</v>
      </c>
      <c r="J32" s="27" t="s">
        <v>47</v>
      </c>
      <c r="K32" s="28" t="s">
        <v>47</v>
      </c>
      <c r="L32" s="28">
        <v>1</v>
      </c>
      <c r="M32" s="27">
        <v>1</v>
      </c>
      <c r="N32" s="27" t="s">
        <v>48</v>
      </c>
      <c r="O32" s="29" t="s">
        <v>48</v>
      </c>
      <c r="P32" s="29" t="s">
        <v>48</v>
      </c>
      <c r="Q32" s="29" t="s">
        <v>48</v>
      </c>
      <c r="R32" s="29" t="s">
        <v>48</v>
      </c>
      <c r="S32" s="29" t="s">
        <v>48</v>
      </c>
      <c r="T32" s="29" t="s">
        <v>49</v>
      </c>
      <c r="U32" s="29" t="s">
        <v>48</v>
      </c>
      <c r="V32" s="27" t="s">
        <v>48</v>
      </c>
      <c r="W32" s="30">
        <v>10</v>
      </c>
      <c r="X32" s="31" t="s">
        <v>47</v>
      </c>
      <c r="Y32" s="25" t="s">
        <v>101</v>
      </c>
      <c r="Z32" s="32">
        <v>123278.74</v>
      </c>
      <c r="AA32" s="25" t="s">
        <v>51</v>
      </c>
      <c r="AB32" s="30" t="s">
        <v>47</v>
      </c>
      <c r="AC32" s="30">
        <v>2</v>
      </c>
      <c r="AD32" s="27" t="s">
        <v>47</v>
      </c>
      <c r="AE32" s="25">
        <v>46</v>
      </c>
      <c r="AF32" s="33" t="s">
        <v>47</v>
      </c>
    </row>
    <row r="33" spans="1:30" x14ac:dyDescent="0.2">
      <c r="A33" s="34"/>
      <c r="B33" s="34"/>
      <c r="C33" s="34"/>
      <c r="D33" s="17"/>
      <c r="E33" s="34"/>
      <c r="F33" s="34"/>
      <c r="G33" s="35"/>
      <c r="H33" s="42"/>
      <c r="I33" s="43"/>
      <c r="J33" s="37"/>
      <c r="K33" s="21"/>
      <c r="L33" s="21"/>
      <c r="M33" s="35"/>
      <c r="N33" s="35"/>
      <c r="O33" s="35"/>
      <c r="P33" s="35"/>
      <c r="Q33" s="38"/>
      <c r="R33" s="38"/>
      <c r="S33" s="38"/>
      <c r="T33" s="38"/>
      <c r="U33" s="35"/>
      <c r="V33" s="35"/>
      <c r="W33" s="40"/>
      <c r="X33" s="37"/>
      <c r="Y33" s="35"/>
      <c r="Z33" s="20"/>
    </row>
    <row r="34" spans="1:30" ht="15" x14ac:dyDescent="0.2">
      <c r="A34" s="79" t="s">
        <v>102</v>
      </c>
      <c r="B34" s="34"/>
      <c r="C34" s="34"/>
      <c r="D34" s="17"/>
      <c r="E34" s="34"/>
      <c r="F34" s="34"/>
      <c r="G34" s="35"/>
      <c r="H34" s="42"/>
      <c r="I34" s="43"/>
      <c r="J34" s="37"/>
      <c r="K34" s="21"/>
      <c r="L34" s="21"/>
      <c r="M34" s="35"/>
      <c r="N34" s="35"/>
      <c r="O34" s="35"/>
      <c r="P34" s="35"/>
      <c r="Q34" s="38"/>
      <c r="R34" s="38"/>
      <c r="S34" s="38"/>
      <c r="T34" s="38"/>
      <c r="U34" s="35"/>
      <c r="V34" s="35"/>
      <c r="W34" s="40"/>
      <c r="X34" s="37"/>
      <c r="Y34" s="35"/>
      <c r="Z34" s="20"/>
    </row>
    <row r="35" spans="1:30" ht="15" x14ac:dyDescent="0.2">
      <c r="A35" s="79"/>
      <c r="B35" s="34"/>
      <c r="C35" s="34"/>
      <c r="D35" s="17"/>
      <c r="E35" s="34"/>
      <c r="F35" s="34"/>
      <c r="G35" s="35"/>
      <c r="H35" s="42"/>
      <c r="I35" s="43"/>
      <c r="J35" s="37"/>
      <c r="K35" s="21"/>
      <c r="L35" s="21"/>
      <c r="M35" s="35"/>
      <c r="N35" s="35"/>
      <c r="O35" s="35"/>
      <c r="P35" s="35"/>
      <c r="Q35" s="38"/>
      <c r="R35" s="38"/>
      <c r="S35" s="38"/>
      <c r="T35" s="38"/>
      <c r="U35" s="35"/>
      <c r="V35" s="35"/>
      <c r="W35" s="40"/>
      <c r="X35" s="37"/>
      <c r="Y35" s="35"/>
      <c r="Z35" s="20"/>
    </row>
    <row r="36" spans="1:30" ht="15" customHeight="1" x14ac:dyDescent="0.2">
      <c r="A36" s="80" t="s">
        <v>103</v>
      </c>
      <c r="B36" s="80"/>
      <c r="C36" s="80"/>
      <c r="D36" s="80"/>
      <c r="E36" s="80"/>
      <c r="F36" s="80"/>
      <c r="G36" s="80"/>
      <c r="H36" s="80"/>
      <c r="I36" s="80"/>
      <c r="J36" s="80"/>
      <c r="K36" s="80"/>
      <c r="L36" s="80"/>
      <c r="M36" s="80"/>
      <c r="N36" s="80"/>
      <c r="O36" s="80"/>
      <c r="P36" s="80"/>
      <c r="Q36" s="80"/>
      <c r="R36" s="80"/>
      <c r="S36" s="80"/>
      <c r="T36" s="80"/>
      <c r="U36" s="80"/>
      <c r="V36" s="80"/>
      <c r="W36" s="80"/>
      <c r="X36" s="80"/>
      <c r="Y36" s="80"/>
      <c r="Z36" s="80"/>
      <c r="AA36" s="80"/>
      <c r="AB36" s="80"/>
      <c r="AC36" s="80"/>
      <c r="AD36" s="80"/>
    </row>
    <row r="37" spans="1:30" x14ac:dyDescent="0.2">
      <c r="A37" s="80"/>
      <c r="B37" s="80"/>
      <c r="C37" s="80"/>
      <c r="D37" s="80"/>
      <c r="E37" s="80"/>
      <c r="F37" s="80"/>
      <c r="G37" s="80"/>
      <c r="H37" s="80"/>
      <c r="I37" s="80"/>
      <c r="J37" s="80"/>
      <c r="K37" s="80"/>
      <c r="L37" s="80"/>
      <c r="M37" s="80"/>
      <c r="N37" s="80"/>
      <c r="O37" s="80"/>
      <c r="P37" s="80"/>
      <c r="Q37" s="80"/>
      <c r="R37" s="80"/>
      <c r="S37" s="80"/>
      <c r="T37" s="80"/>
      <c r="U37" s="80"/>
      <c r="V37" s="80"/>
      <c r="W37" s="80"/>
      <c r="X37" s="80"/>
      <c r="Y37" s="80"/>
      <c r="Z37" s="80"/>
      <c r="AA37" s="80"/>
      <c r="AB37" s="80"/>
      <c r="AC37" s="80"/>
      <c r="AD37" s="80"/>
    </row>
    <row r="38" spans="1:30" x14ac:dyDescent="0.2">
      <c r="A38" s="52"/>
      <c r="B38" s="52"/>
      <c r="C38" s="52"/>
      <c r="D38" s="38"/>
      <c r="E38" s="53"/>
      <c r="F38" s="53"/>
      <c r="G38" s="38"/>
      <c r="H38" s="38"/>
      <c r="I38" s="54"/>
      <c r="J38" s="38"/>
      <c r="K38" s="38"/>
      <c r="L38" s="38"/>
      <c r="M38" s="38"/>
      <c r="N38" s="38"/>
      <c r="O38" s="38"/>
      <c r="P38" s="38"/>
      <c r="Q38" s="51"/>
      <c r="V38" s="38"/>
    </row>
    <row r="39" spans="1:30" x14ac:dyDescent="0.2">
      <c r="A39" s="52"/>
      <c r="B39" s="52"/>
      <c r="C39" s="52"/>
      <c r="D39" s="38"/>
      <c r="E39" s="53"/>
      <c r="F39" s="53"/>
      <c r="G39" s="38"/>
      <c r="H39" s="38"/>
      <c r="I39" s="54"/>
      <c r="J39" s="38"/>
      <c r="K39" s="38"/>
      <c r="L39" s="38"/>
      <c r="M39" s="38"/>
      <c r="N39" s="38"/>
      <c r="O39" s="38"/>
      <c r="P39" s="38"/>
      <c r="Q39" s="51"/>
      <c r="V39" s="38"/>
    </row>
    <row r="40" spans="1:30" x14ac:dyDescent="0.2">
      <c r="A40" s="52"/>
      <c r="B40" s="52"/>
      <c r="C40" s="52"/>
      <c r="D40" s="38"/>
      <c r="E40" s="53"/>
      <c r="F40" s="53"/>
      <c r="G40" s="38"/>
      <c r="H40" s="38"/>
      <c r="I40" s="54"/>
      <c r="J40" s="38"/>
      <c r="K40" s="38"/>
      <c r="L40" s="38"/>
      <c r="M40" s="38"/>
      <c r="N40" s="38"/>
      <c r="O40" s="38"/>
      <c r="P40" s="38"/>
      <c r="Q40" s="51"/>
      <c r="V40" s="38"/>
    </row>
    <row r="41" spans="1:30" x14ac:dyDescent="0.2">
      <c r="B41" s="12"/>
      <c r="D41" s="12"/>
      <c r="H41" s="12"/>
      <c r="I41" s="55"/>
    </row>
    <row r="42" spans="1:30" x14ac:dyDescent="0.2">
      <c r="B42" s="12"/>
      <c r="D42" s="12"/>
      <c r="H42" s="12"/>
      <c r="I42" s="55"/>
    </row>
    <row r="43" spans="1:30" x14ac:dyDescent="0.2">
      <c r="B43" s="12"/>
      <c r="D43" s="12"/>
      <c r="H43" s="12"/>
      <c r="I43" s="55"/>
    </row>
    <row r="44" spans="1:30" x14ac:dyDescent="0.2">
      <c r="B44" s="12"/>
      <c r="D44" s="12"/>
      <c r="H44" s="12"/>
      <c r="I44" s="55"/>
    </row>
    <row r="45" spans="1:30" x14ac:dyDescent="0.2">
      <c r="B45" s="12"/>
      <c r="D45" s="12"/>
      <c r="H45" s="12"/>
      <c r="I45" s="55"/>
    </row>
    <row r="46" spans="1:30" x14ac:dyDescent="0.2">
      <c r="B46" s="12"/>
      <c r="D46" s="12"/>
      <c r="H46" s="12"/>
      <c r="I46" s="55"/>
    </row>
    <row r="47" spans="1:30" x14ac:dyDescent="0.2">
      <c r="B47" s="12"/>
      <c r="D47" s="12"/>
      <c r="H47" s="12"/>
      <c r="I47" s="55"/>
    </row>
    <row r="48" spans="1:30" x14ac:dyDescent="0.2">
      <c r="B48" s="12"/>
      <c r="D48" s="12"/>
      <c r="H48" s="12"/>
      <c r="I48" s="55"/>
    </row>
    <row r="49" spans="2:9" x14ac:dyDescent="0.2">
      <c r="B49" s="12"/>
      <c r="D49" s="12"/>
      <c r="H49" s="12"/>
      <c r="I49" s="55"/>
    </row>
    <row r="50" spans="2:9" x14ac:dyDescent="0.2">
      <c r="B50" s="12"/>
      <c r="D50" s="12"/>
      <c r="H50" s="12"/>
      <c r="I50" s="55"/>
    </row>
    <row r="51" spans="2:9" x14ac:dyDescent="0.2">
      <c r="B51" s="12"/>
      <c r="D51" s="12"/>
      <c r="H51" s="12"/>
      <c r="I51" s="55"/>
    </row>
    <row r="52" spans="2:9" x14ac:dyDescent="0.2">
      <c r="B52" s="12"/>
      <c r="D52" s="12"/>
      <c r="H52" s="12"/>
      <c r="I52" s="55"/>
    </row>
    <row r="53" spans="2:9" x14ac:dyDescent="0.2">
      <c r="B53" s="12"/>
      <c r="D53" s="12"/>
      <c r="H53" s="12"/>
      <c r="I53" s="55"/>
    </row>
    <row r="54" spans="2:9" x14ac:dyDescent="0.2">
      <c r="B54" s="12"/>
      <c r="D54" s="12"/>
      <c r="H54" s="12"/>
      <c r="I54" s="55"/>
    </row>
    <row r="55" spans="2:9" x14ac:dyDescent="0.2">
      <c r="B55" s="12"/>
      <c r="D55" s="12"/>
      <c r="H55" s="12"/>
      <c r="I55" s="55"/>
    </row>
    <row r="56" spans="2:9" x14ac:dyDescent="0.2">
      <c r="B56" s="12"/>
      <c r="D56" s="12"/>
      <c r="H56" s="12"/>
      <c r="I56" s="55"/>
    </row>
    <row r="57" spans="2:9" x14ac:dyDescent="0.2">
      <c r="B57" s="12"/>
      <c r="D57" s="12"/>
      <c r="H57" s="12"/>
      <c r="I57" s="55"/>
    </row>
    <row r="58" spans="2:9" x14ac:dyDescent="0.2">
      <c r="B58" s="12"/>
      <c r="D58" s="12"/>
      <c r="H58" s="12"/>
      <c r="I58" s="55"/>
    </row>
    <row r="59" spans="2:9" x14ac:dyDescent="0.2">
      <c r="B59" s="12"/>
      <c r="D59" s="12"/>
      <c r="H59" s="12"/>
      <c r="I59" s="55"/>
    </row>
    <row r="60" spans="2:9" x14ac:dyDescent="0.2">
      <c r="B60" s="12"/>
      <c r="D60" s="12"/>
      <c r="H60" s="12"/>
      <c r="I60" s="55"/>
    </row>
    <row r="61" spans="2:9" x14ac:dyDescent="0.2">
      <c r="B61" s="12"/>
      <c r="D61" s="12"/>
      <c r="H61" s="12"/>
      <c r="I61" s="55"/>
    </row>
    <row r="62" spans="2:9" x14ac:dyDescent="0.2">
      <c r="B62" s="12"/>
      <c r="D62" s="12"/>
      <c r="H62" s="12"/>
      <c r="I62" s="55"/>
    </row>
    <row r="63" spans="2:9" x14ac:dyDescent="0.2">
      <c r="B63" s="12"/>
      <c r="D63" s="12"/>
      <c r="H63" s="12"/>
      <c r="I63" s="55"/>
    </row>
    <row r="64" spans="2:9" x14ac:dyDescent="0.2">
      <c r="B64" s="12"/>
      <c r="D64" s="12"/>
      <c r="H64" s="12"/>
      <c r="I64" s="55"/>
    </row>
    <row r="65" spans="2:9" x14ac:dyDescent="0.2">
      <c r="B65" s="12"/>
      <c r="D65" s="12"/>
      <c r="H65" s="12"/>
      <c r="I65" s="55"/>
    </row>
    <row r="66" spans="2:9" x14ac:dyDescent="0.2">
      <c r="B66" s="12"/>
      <c r="D66" s="12"/>
      <c r="H66" s="12"/>
    </row>
    <row r="67" spans="2:9" x14ac:dyDescent="0.2">
      <c r="B67" s="12"/>
      <c r="D67" s="12"/>
      <c r="H67" s="12"/>
    </row>
    <row r="68" spans="2:9" x14ac:dyDescent="0.2">
      <c r="B68" s="12"/>
      <c r="D68" s="12"/>
      <c r="H68" s="12"/>
    </row>
    <row r="69" spans="2:9" x14ac:dyDescent="0.2">
      <c r="B69" s="12"/>
      <c r="D69" s="12"/>
      <c r="H69" s="12"/>
    </row>
    <row r="70" spans="2:9" x14ac:dyDescent="0.2">
      <c r="B70" s="12"/>
      <c r="D70" s="12"/>
      <c r="H70" s="12"/>
    </row>
    <row r="71" spans="2:9" x14ac:dyDescent="0.2">
      <c r="B71" s="12"/>
      <c r="D71" s="12"/>
      <c r="H71" s="12"/>
    </row>
    <row r="72" spans="2:9" x14ac:dyDescent="0.2">
      <c r="B72" s="12"/>
      <c r="D72" s="12"/>
      <c r="H72" s="12"/>
    </row>
    <row r="73" spans="2:9" x14ac:dyDescent="0.2">
      <c r="B73" s="12"/>
      <c r="D73" s="12"/>
      <c r="H73" s="12"/>
    </row>
    <row r="74" spans="2:9" x14ac:dyDescent="0.2">
      <c r="B74" s="12"/>
      <c r="D74" s="12"/>
      <c r="H74" s="12"/>
    </row>
    <row r="75" spans="2:9" x14ac:dyDescent="0.2">
      <c r="B75" s="12"/>
      <c r="D75" s="12"/>
      <c r="H75" s="12"/>
    </row>
    <row r="76" spans="2:9" x14ac:dyDescent="0.2">
      <c r="B76" s="12"/>
      <c r="D76" s="12"/>
      <c r="H76" s="12"/>
    </row>
    <row r="77" spans="2:9" x14ac:dyDescent="0.2">
      <c r="B77" s="12"/>
      <c r="D77" s="12"/>
      <c r="H77" s="12"/>
    </row>
    <row r="78" spans="2:9" x14ac:dyDescent="0.2">
      <c r="B78" s="12"/>
      <c r="D78" s="12"/>
      <c r="H78" s="12"/>
    </row>
    <row r="79" spans="2:9" x14ac:dyDescent="0.2">
      <c r="B79" s="12"/>
      <c r="D79" s="12"/>
      <c r="H79" s="12"/>
    </row>
    <row r="80" spans="2:9" x14ac:dyDescent="0.2">
      <c r="B80" s="12"/>
      <c r="D80" s="12"/>
      <c r="H80" s="12"/>
    </row>
    <row r="81" spans="2:8" x14ac:dyDescent="0.2">
      <c r="B81" s="12"/>
      <c r="D81" s="12"/>
      <c r="H81" s="12"/>
    </row>
    <row r="82" spans="2:8" x14ac:dyDescent="0.2">
      <c r="B82" s="12"/>
      <c r="D82" s="12"/>
      <c r="H82" s="12"/>
    </row>
    <row r="83" spans="2:8" x14ac:dyDescent="0.2">
      <c r="B83" s="12"/>
      <c r="D83" s="12"/>
      <c r="H83" s="12"/>
    </row>
    <row r="84" spans="2:8" x14ac:dyDescent="0.2">
      <c r="B84" s="12"/>
      <c r="D84" s="12"/>
      <c r="H84" s="12"/>
    </row>
    <row r="85" spans="2:8" x14ac:dyDescent="0.2">
      <c r="B85" s="12"/>
      <c r="D85" s="12"/>
      <c r="H85" s="12"/>
    </row>
    <row r="86" spans="2:8" x14ac:dyDescent="0.2">
      <c r="B86" s="12"/>
      <c r="D86" s="12"/>
      <c r="H86" s="12"/>
    </row>
    <row r="87" spans="2:8" x14ac:dyDescent="0.2">
      <c r="B87" s="12"/>
      <c r="D87" s="12"/>
      <c r="H87" s="12"/>
    </row>
    <row r="88" spans="2:8" x14ac:dyDescent="0.2">
      <c r="B88" s="12"/>
      <c r="D88" s="12"/>
      <c r="H88" s="12"/>
    </row>
    <row r="89" spans="2:8" x14ac:dyDescent="0.2">
      <c r="B89" s="12"/>
      <c r="D89" s="12"/>
      <c r="H89" s="12"/>
    </row>
    <row r="90" spans="2:8" x14ac:dyDescent="0.2">
      <c r="B90" s="12"/>
      <c r="D90" s="12"/>
      <c r="H90" s="12"/>
    </row>
    <row r="91" spans="2:8" x14ac:dyDescent="0.2">
      <c r="B91" s="12"/>
      <c r="D91" s="12"/>
      <c r="H91" s="12"/>
    </row>
    <row r="92" spans="2:8" x14ac:dyDescent="0.2">
      <c r="B92" s="12"/>
      <c r="D92" s="12"/>
      <c r="H92" s="12"/>
    </row>
    <row r="93" spans="2:8" x14ac:dyDescent="0.2">
      <c r="B93" s="12"/>
      <c r="D93" s="12"/>
      <c r="H93" s="12"/>
    </row>
    <row r="94" spans="2:8" x14ac:dyDescent="0.2">
      <c r="B94" s="12"/>
      <c r="D94" s="12"/>
      <c r="H94" s="12"/>
    </row>
    <row r="95" spans="2:8" x14ac:dyDescent="0.2">
      <c r="B95" s="12"/>
      <c r="D95" s="12"/>
      <c r="H95" s="12"/>
    </row>
    <row r="96" spans="2:8" x14ac:dyDescent="0.2">
      <c r="B96" s="12"/>
      <c r="D96" s="12"/>
      <c r="H96" s="12"/>
    </row>
    <row r="97" spans="2:8" x14ac:dyDescent="0.2">
      <c r="B97" s="12"/>
      <c r="D97" s="12"/>
      <c r="H97" s="12"/>
    </row>
    <row r="98" spans="2:8" x14ac:dyDescent="0.2">
      <c r="B98" s="12"/>
      <c r="D98" s="12"/>
      <c r="H98" s="12"/>
    </row>
    <row r="99" spans="2:8" x14ac:dyDescent="0.2">
      <c r="B99" s="12"/>
      <c r="D99" s="12"/>
      <c r="H99" s="12"/>
    </row>
    <row r="100" spans="2:8" x14ac:dyDescent="0.2">
      <c r="B100" s="12"/>
      <c r="D100" s="12"/>
      <c r="H100" s="12"/>
    </row>
    <row r="101" spans="2:8" x14ac:dyDescent="0.2">
      <c r="B101" s="12"/>
      <c r="D101" s="12"/>
      <c r="H101" s="12"/>
    </row>
    <row r="102" spans="2:8" x14ac:dyDescent="0.2">
      <c r="B102" s="12"/>
      <c r="D102" s="12"/>
      <c r="H102" s="12"/>
    </row>
    <row r="103" spans="2:8" x14ac:dyDescent="0.2">
      <c r="B103" s="12"/>
      <c r="D103" s="12"/>
      <c r="H103" s="12"/>
    </row>
    <row r="104" spans="2:8" x14ac:dyDescent="0.2">
      <c r="B104" s="12"/>
      <c r="D104" s="12"/>
      <c r="H104" s="12"/>
    </row>
    <row r="105" spans="2:8" x14ac:dyDescent="0.2">
      <c r="B105" s="12"/>
      <c r="D105" s="12"/>
      <c r="H105" s="12"/>
    </row>
    <row r="106" spans="2:8" x14ac:dyDescent="0.2">
      <c r="B106" s="12"/>
      <c r="D106" s="12"/>
      <c r="H106" s="12"/>
    </row>
    <row r="107" spans="2:8" x14ac:dyDescent="0.2">
      <c r="B107" s="12"/>
      <c r="D107" s="12"/>
      <c r="H107" s="12"/>
    </row>
    <row r="108" spans="2:8" x14ac:dyDescent="0.2">
      <c r="B108" s="12"/>
      <c r="D108" s="12"/>
      <c r="H108" s="12"/>
    </row>
    <row r="109" spans="2:8" x14ac:dyDescent="0.2">
      <c r="B109" s="12"/>
      <c r="D109" s="12"/>
      <c r="H109" s="12"/>
    </row>
    <row r="110" spans="2:8" x14ac:dyDescent="0.2">
      <c r="B110" s="12"/>
      <c r="D110" s="12"/>
      <c r="H110" s="12"/>
    </row>
    <row r="111" spans="2:8" x14ac:dyDescent="0.2">
      <c r="B111" s="12"/>
      <c r="D111" s="12"/>
      <c r="H111" s="12"/>
    </row>
    <row r="112" spans="2:8" x14ac:dyDescent="0.2">
      <c r="B112" s="12"/>
      <c r="D112" s="12"/>
      <c r="H112" s="12"/>
    </row>
    <row r="113" spans="2:8" x14ac:dyDescent="0.2">
      <c r="B113" s="12"/>
      <c r="D113" s="12"/>
      <c r="H113" s="12"/>
    </row>
    <row r="114" spans="2:8" x14ac:dyDescent="0.2">
      <c r="B114" s="12"/>
      <c r="D114" s="12"/>
      <c r="H114" s="12"/>
    </row>
    <row r="115" spans="2:8" x14ac:dyDescent="0.2">
      <c r="B115" s="12"/>
      <c r="D115" s="12"/>
      <c r="H115" s="12"/>
    </row>
    <row r="116" spans="2:8" x14ac:dyDescent="0.2">
      <c r="B116" s="12"/>
      <c r="D116" s="12"/>
      <c r="H116" s="12"/>
    </row>
    <row r="117" spans="2:8" x14ac:dyDescent="0.2">
      <c r="B117" s="12"/>
      <c r="D117" s="12"/>
      <c r="H117" s="12"/>
    </row>
  </sheetData>
  <mergeCells count="25">
    <mergeCell ref="A36:AD37"/>
    <mergeCell ref="Q3:R3"/>
    <mergeCell ref="A2:C2"/>
    <mergeCell ref="D2:E2"/>
    <mergeCell ref="F2:J2"/>
    <mergeCell ref="K2:L2"/>
    <mergeCell ref="M2:N2"/>
    <mergeCell ref="Q2:R2"/>
    <mergeCell ref="A3:C3"/>
    <mergeCell ref="D3:E3"/>
    <mergeCell ref="F3:J3"/>
    <mergeCell ref="K3:L3"/>
    <mergeCell ref="M3:N3"/>
    <mergeCell ref="A5:C5"/>
    <mergeCell ref="D5:E5"/>
    <mergeCell ref="F5:J5"/>
    <mergeCell ref="K5:L5"/>
    <mergeCell ref="M5:N5"/>
    <mergeCell ref="Q5:R5"/>
    <mergeCell ref="F6:I6"/>
    <mergeCell ref="K6:M6"/>
    <mergeCell ref="D4:E4"/>
    <mergeCell ref="F4:J4"/>
    <mergeCell ref="K4:L4"/>
    <mergeCell ref="M4:N4"/>
  </mergeCells>
  <pageMargins left="0.7" right="0.7" top="0.75" bottom="0.75" header="0.3" footer="0.3"/>
  <pageSetup paperSize="5" scale="59" fitToHeight="0" orientation="landscape" r:id="rId1"/>
  <headerFooter alignWithMargins="0">
    <oddHeader>&amp;C&amp;"Arial,Bold"&amp;14 RFA 2025-201 -  Board Approved Preliminary Awards&amp;RPage &amp;P of &amp;N</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2D7FB8C8EFEAA4890E51E5409BB0EBE" ma:contentTypeVersion="38" ma:contentTypeDescription="Create a new document." ma:contentTypeScope="" ma:versionID="59eec3b9fb844ffb54d97dbfd1850fb1">
  <xsd:schema xmlns:xsd="http://www.w3.org/2001/XMLSchema" xmlns:xs="http://www.w3.org/2001/XMLSchema" xmlns:p="http://schemas.microsoft.com/office/2006/metadata/properties" xmlns:ns1="http://schemas.microsoft.com/sharepoint/v3" xmlns:ns2="31c33541-f0e7-4482-9c8a-fb53b33b075f" xmlns:ns3="ee2a4f69-3a29-4b24-b170-d37fab3647f8" targetNamespace="http://schemas.microsoft.com/office/2006/metadata/properties" ma:root="true" ma:fieldsID="90efcbe6bed248ee560f5cae841b3b88" ns1:_="" ns2:_="" ns3:_="">
    <xsd:import namespace="http://schemas.microsoft.com/sharepoint/v3"/>
    <xsd:import namespace="31c33541-f0e7-4482-9c8a-fb53b33b075f"/>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Location" minOccurs="0"/>
                <xsd:element ref="ns2:MediaServiceOCR"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1c33541-f0e7-4482-9c8a-fb53b33b07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ee2a4f69-3a29-4b24-b170-d37fab3647f8" xsi:nil="true"/>
    <_ip_UnifiedCompliancePolicyProperties xmlns="http://schemas.microsoft.com/sharepoint/v3" xsi:nil="true"/>
    <lcf76f155ced4ddcb4097134ff3c332f xmlns="31c33541-f0e7-4482-9c8a-fb53b33b075f">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AC43585-0583-4134-8749-14B83D44E5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1c33541-f0e7-4482-9c8a-fb53b33b075f"/>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4EE60A6-4AC0-4B4D-8C45-9C91D03F938D}">
  <ds:schemaRefs>
    <ds:schemaRef ds:uri="http://schemas.microsoft.com/office/2006/documentManagement/types"/>
    <ds:schemaRef ds:uri="http://schemas.microsoft.com/sharepoint/v3"/>
    <ds:schemaRef ds:uri="http://purl.org/dc/terms/"/>
    <ds:schemaRef ds:uri="31c33541-f0e7-4482-9c8a-fb53b33b075f"/>
    <ds:schemaRef ds:uri="http://www.w3.org/XML/1998/namespace"/>
    <ds:schemaRef ds:uri="http://purl.org/dc/dcmitype/"/>
    <ds:schemaRef ds:uri="http://purl.org/dc/elements/1.1/"/>
    <ds:schemaRef ds:uri="http://schemas.openxmlformats.org/package/2006/metadata/core-properties"/>
    <ds:schemaRef ds:uri="ee2a4f69-3a29-4b24-b170-d37fab3647f8"/>
    <ds:schemaRef ds:uri="http://schemas.microsoft.com/office/infopath/2007/PartnerControls"/>
    <ds:schemaRef ds:uri="http://schemas.microsoft.com/office/2006/metadata/properties"/>
  </ds:schemaRefs>
</ds:datastoreItem>
</file>

<file path=customXml/itemProps3.xml><?xml version="1.0" encoding="utf-8"?>
<ds:datastoreItem xmlns:ds="http://schemas.openxmlformats.org/officeDocument/2006/customXml" ds:itemID="{05F0F2B8-93B2-432A-83E3-7001EE8857A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Recommendations</vt:lpstr>
      <vt:lpstr>Recommendations!Print_Titles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 Salmonsen</dc:creator>
  <cp:lastModifiedBy>Amanda DuSold</cp:lastModifiedBy>
  <cp:lastPrinted>2026-01-26T18:58:32Z</cp:lastPrinted>
  <dcterms:created xsi:type="dcterms:W3CDTF">2026-01-14T18:35:53Z</dcterms:created>
  <dcterms:modified xsi:type="dcterms:W3CDTF">2026-01-26T18:58:41Z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0x010100B2D7FB8C8EFEAA4890E51E5409BB0EBE</vt:lpwstr>
  </property>
  <property fmtid="{D5CDD505-2E9C-101B-9397-08002B2CF9AE}" pid="3" name="MediaServiceImageTags">
    <vt:lpwstr/>
  </property>
</Properties>
</file>