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pp Submitted Reports/2025 App Sub Reports/"/>
    </mc:Choice>
  </mc:AlternateContent>
  <xr:revisionPtr revIDLastSave="0" documentId="8_{6010399E-FD77-4E9D-9839-68F07DE04EC2}" xr6:coauthVersionLast="47" xr6:coauthVersionMax="47" xr10:uidLastSave="{00000000-0000-0000-0000-000000000000}"/>
  <bookViews>
    <workbookView xWindow="-120" yWindow="-120" windowWidth="29040" windowHeight="15720" xr2:uid="{FD2A7300-F3A4-4E87-A436-A5DCFC75BB66}"/>
  </bookViews>
  <sheets>
    <sheet name="for posting" sheetId="1" r:id="rId1"/>
  </sheets>
  <definedNames>
    <definedName name="_xlnm._FilterDatabase" localSheetId="0" hidden="1">'for posting'!$A$1:$AC$1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1" l="1"/>
  <c r="AA4" i="1"/>
  <c r="AB3" i="1"/>
  <c r="AA3" i="1"/>
  <c r="AB2" i="1"/>
  <c r="AA2" i="1"/>
</calcChain>
</file>

<file path=xl/sharedStrings.xml><?xml version="1.0" encoding="utf-8"?>
<sst xmlns="http://schemas.openxmlformats.org/spreadsheetml/2006/main" count="83" uniqueCount="64">
  <si>
    <t>AppNumber</t>
  </si>
  <si>
    <t>Name of proposed Development</t>
  </si>
  <si>
    <t>County</t>
  </si>
  <si>
    <t>County Size</t>
  </si>
  <si>
    <t>Development Location</t>
  </si>
  <si>
    <t>Demographic</t>
  </si>
  <si>
    <t>Name Of Applicant</t>
  </si>
  <si>
    <t>NP?</t>
  </si>
  <si>
    <t>NonProfit DevFee Percentage</t>
  </si>
  <si>
    <t>Name Of Developer</t>
  </si>
  <si>
    <t>Priority Level</t>
  </si>
  <si>
    <t>Community Based Board</t>
  </si>
  <si>
    <t>Authorized Contact</t>
  </si>
  <si>
    <t>Operational Contact</t>
  </si>
  <si>
    <t>Dev Cat</t>
  </si>
  <si>
    <t>DevType</t>
  </si>
  <si>
    <t>Scattered Sites</t>
  </si>
  <si>
    <t>DLP latitude</t>
  </si>
  <si>
    <t>DLP longitude</t>
  </si>
  <si>
    <t>Total Units</t>
  </si>
  <si>
    <t>Eligible SAIL Request Amount</t>
  </si>
  <si>
    <t>HOME ARP Additional Units</t>
  </si>
  <si>
    <t>HOME ARP Funding Combined Units</t>
  </si>
  <si>
    <t>TDC total</t>
  </si>
  <si>
    <t>Accessibility Pref</t>
  </si>
  <si>
    <t>QFA Met?</t>
  </si>
  <si>
    <t>SAIL request per unit?</t>
  </si>
  <si>
    <t>SAIL &lt;= than 90% of TDC?</t>
  </si>
  <si>
    <t>lottery</t>
  </si>
  <si>
    <t>2025-285SA</t>
  </si>
  <si>
    <t>Vincentian Villas II</t>
  </si>
  <si>
    <t>Charlotte</t>
  </si>
  <si>
    <t>M</t>
  </si>
  <si>
    <t>1825 Lavilla Road, Punta Gorda, FL 33950</t>
  </si>
  <si>
    <t>PSN - 80</t>
  </si>
  <si>
    <t>Society of St. Vincent de Paul South Pinellas Inc.</t>
  </si>
  <si>
    <t>Y</t>
  </si>
  <si>
    <t>Michael Raposa</t>
  </si>
  <si>
    <t>Jordan Eddy</t>
  </si>
  <si>
    <t>NC</t>
  </si>
  <si>
    <t>G</t>
  </si>
  <si>
    <t>N</t>
  </si>
  <si>
    <t>3 Units</t>
  </si>
  <si>
    <t>2025-286SA</t>
  </si>
  <si>
    <t>Independence Place II</t>
  </si>
  <si>
    <t>Pinellas</t>
  </si>
  <si>
    <t>L</t>
  </si>
  <si>
    <t xml:space="preserve">13000 Park Blvd., Seminole, FL  33776 </t>
  </si>
  <si>
    <t>CASL Independence, LLC</t>
  </si>
  <si>
    <t>CASL Developer, LLC</t>
  </si>
  <si>
    <t>Julian Scott Eller</t>
  </si>
  <si>
    <t>Angela F Hatcher</t>
  </si>
  <si>
    <t>TX</t>
  </si>
  <si>
    <t>4 Units</t>
  </si>
  <si>
    <t>2025-287SA</t>
  </si>
  <si>
    <t>Dave's House at Celery</t>
  </si>
  <si>
    <t>Seminole</t>
  </si>
  <si>
    <t>2340 Celery Avenue, City of Sanford</t>
  </si>
  <si>
    <t>Dave's House at Celery, LLC</t>
  </si>
  <si>
    <t>Dave's House, Inc.; Turnstone Development Corporation</t>
  </si>
  <si>
    <t>Ellen O'Connor</t>
  </si>
  <si>
    <t>Alison Colvard</t>
  </si>
  <si>
    <t>DX</t>
  </si>
  <si>
    <t>2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</si>
</sst>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6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6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2884C-F3C6-4FDD-B083-386727F5BE87}">
  <sheetPr>
    <pageSetUpPr fitToPage="1"/>
  </sheetPr>
  <dimension ref="A1:AC6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I4" sqref="I4"/>
    </sheetView>
  </sheetViews>
  <sheetFormatPr defaultColWidth="9.28515625" defaultRowHeight="12" x14ac:dyDescent="0.25"/>
  <cols>
    <col min="1" max="1" width="9.42578125" style="11" bestFit="1" customWidth="1"/>
    <col min="2" max="2" width="17.42578125" style="11" customWidth="1"/>
    <col min="3" max="3" width="8.42578125" style="11" bestFit="1" customWidth="1"/>
    <col min="4" max="4" width="3.140625" style="12" bestFit="1" customWidth="1"/>
    <col min="5" max="5" width="16.140625" style="11" customWidth="1"/>
    <col min="6" max="6" width="7" style="11" bestFit="1" customWidth="1"/>
    <col min="7" max="7" width="14" style="11" customWidth="1"/>
    <col min="8" max="8" width="3.42578125" style="11" bestFit="1" customWidth="1"/>
    <col min="9" max="9" width="5.42578125" style="11" bestFit="1" customWidth="1"/>
    <col min="10" max="10" width="15.85546875" style="13" customWidth="1"/>
    <col min="11" max="12" width="3.140625" style="12" bestFit="1" customWidth="1"/>
    <col min="13" max="14" width="9.7109375" style="11" customWidth="1"/>
    <col min="15" max="17" width="3.140625" style="12" bestFit="1" customWidth="1"/>
    <col min="18" max="18" width="9.5703125" style="11" bestFit="1" customWidth="1"/>
    <col min="19" max="19" width="10.7109375" style="11" bestFit="1" customWidth="1"/>
    <col min="20" max="20" width="3.140625" style="12" bestFit="1" customWidth="1"/>
    <col min="21" max="21" width="10.42578125" style="11" customWidth="1"/>
    <col min="22" max="22" width="6.42578125" style="11" bestFit="1" customWidth="1"/>
    <col min="23" max="23" width="10.42578125" style="11" customWidth="1"/>
    <col min="24" max="24" width="10" style="11" bestFit="1" customWidth="1"/>
    <col min="25" max="26" width="3.140625" style="12" bestFit="1" customWidth="1"/>
    <col min="27" max="27" width="10.140625" style="15" bestFit="1" customWidth="1"/>
    <col min="28" max="28" width="3.140625" style="15" bestFit="1" customWidth="1"/>
    <col min="29" max="29" width="3.140625" style="12" bestFit="1" customWidth="1"/>
    <col min="30" max="16384" width="9.28515625" style="11"/>
  </cols>
  <sheetData>
    <row r="1" spans="1:29" s="3" customFormat="1" ht="123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2" t="s">
        <v>27</v>
      </c>
      <c r="AC1" s="1" t="s">
        <v>28</v>
      </c>
    </row>
    <row r="2" spans="1:29" ht="48" x14ac:dyDescent="0.25">
      <c r="A2" s="4" t="s">
        <v>29</v>
      </c>
      <c r="B2" s="4" t="s">
        <v>30</v>
      </c>
      <c r="C2" s="4" t="s">
        <v>31</v>
      </c>
      <c r="D2" s="5" t="s">
        <v>32</v>
      </c>
      <c r="E2" s="4" t="s">
        <v>33</v>
      </c>
      <c r="F2" s="4" t="s">
        <v>34</v>
      </c>
      <c r="G2" s="4" t="s">
        <v>35</v>
      </c>
      <c r="H2" s="4" t="s">
        <v>36</v>
      </c>
      <c r="I2" s="6">
        <v>1</v>
      </c>
      <c r="J2" s="4" t="s">
        <v>35</v>
      </c>
      <c r="K2" s="5">
        <v>1</v>
      </c>
      <c r="L2" s="5" t="s">
        <v>36</v>
      </c>
      <c r="M2" s="4" t="s">
        <v>37</v>
      </c>
      <c r="N2" s="4" t="s">
        <v>38</v>
      </c>
      <c r="O2" s="5" t="s">
        <v>39</v>
      </c>
      <c r="P2" s="5" t="s">
        <v>40</v>
      </c>
      <c r="Q2" s="5" t="s">
        <v>41</v>
      </c>
      <c r="R2" s="4">
        <v>26.938904999999998</v>
      </c>
      <c r="S2" s="4">
        <v>-82.030157000000003</v>
      </c>
      <c r="T2" s="5">
        <v>17</v>
      </c>
      <c r="U2" s="7">
        <v>4271804</v>
      </c>
      <c r="V2" s="4" t="s">
        <v>42</v>
      </c>
      <c r="W2" s="7">
        <v>1395800</v>
      </c>
      <c r="X2" s="8">
        <v>5812023.6100000003</v>
      </c>
      <c r="Y2" s="5" t="s">
        <v>36</v>
      </c>
      <c r="Z2" s="5" t="s">
        <v>41</v>
      </c>
      <c r="AA2" s="9">
        <f>U2/T2</f>
        <v>251282.58823529413</v>
      </c>
      <c r="AB2" s="10" t="str">
        <f>IF(U2/X2&lt;=0.9,"Y","N")</f>
        <v>Y</v>
      </c>
      <c r="AC2" s="5">
        <v>1</v>
      </c>
    </row>
    <row r="3" spans="1:29" ht="36" x14ac:dyDescent="0.25">
      <c r="A3" s="4" t="s">
        <v>43</v>
      </c>
      <c r="B3" s="4" t="s">
        <v>44</v>
      </c>
      <c r="C3" s="4" t="s">
        <v>45</v>
      </c>
      <c r="D3" s="5" t="s">
        <v>46</v>
      </c>
      <c r="E3" s="4" t="s">
        <v>47</v>
      </c>
      <c r="F3" s="4" t="s">
        <v>34</v>
      </c>
      <c r="G3" s="4" t="s">
        <v>48</v>
      </c>
      <c r="H3" s="4" t="s">
        <v>36</v>
      </c>
      <c r="I3" s="6">
        <v>1</v>
      </c>
      <c r="J3" s="4" t="s">
        <v>49</v>
      </c>
      <c r="K3" s="5">
        <v>1</v>
      </c>
      <c r="L3" s="5" t="s">
        <v>36</v>
      </c>
      <c r="M3" s="4" t="s">
        <v>50</v>
      </c>
      <c r="N3" s="4" t="s">
        <v>51</v>
      </c>
      <c r="O3" s="5" t="s">
        <v>39</v>
      </c>
      <c r="P3" s="5" t="s">
        <v>52</v>
      </c>
      <c r="Q3" s="5" t="s">
        <v>41</v>
      </c>
      <c r="R3" s="4">
        <v>27.843012999999999</v>
      </c>
      <c r="S3" s="4">
        <v>-82.818308999999999</v>
      </c>
      <c r="T3" s="5">
        <v>14</v>
      </c>
      <c r="U3" s="7">
        <v>4200000</v>
      </c>
      <c r="V3" s="4" t="s">
        <v>53</v>
      </c>
      <c r="W3" s="7">
        <v>1599100</v>
      </c>
      <c r="X3" s="8">
        <v>7618491</v>
      </c>
      <c r="Y3" s="5" t="s">
        <v>36</v>
      </c>
      <c r="Z3" s="5" t="s">
        <v>36</v>
      </c>
      <c r="AA3" s="9">
        <f>U3/T3</f>
        <v>300000</v>
      </c>
      <c r="AB3" s="10" t="str">
        <f t="shared" ref="AB3:AB4" si="0">IF(U3/X3&lt;=0.9,"Y","N")</f>
        <v>Y</v>
      </c>
      <c r="AC3" s="5">
        <v>3</v>
      </c>
    </row>
    <row r="4" spans="1:29" ht="48" x14ac:dyDescent="0.25">
      <c r="A4" s="4" t="s">
        <v>54</v>
      </c>
      <c r="B4" s="4" t="s">
        <v>55</v>
      </c>
      <c r="C4" s="4" t="s">
        <v>56</v>
      </c>
      <c r="D4" s="5" t="s">
        <v>32</v>
      </c>
      <c r="E4" s="4" t="s">
        <v>57</v>
      </c>
      <c r="F4" s="4" t="s">
        <v>34</v>
      </c>
      <c r="G4" s="4" t="s">
        <v>58</v>
      </c>
      <c r="H4" s="4" t="s">
        <v>36</v>
      </c>
      <c r="I4" s="6">
        <v>1</v>
      </c>
      <c r="J4" s="4" t="s">
        <v>59</v>
      </c>
      <c r="K4" s="5">
        <v>1</v>
      </c>
      <c r="L4" s="5" t="s">
        <v>36</v>
      </c>
      <c r="M4" s="4" t="s">
        <v>60</v>
      </c>
      <c r="N4" s="4" t="s">
        <v>61</v>
      </c>
      <c r="O4" s="5" t="s">
        <v>39</v>
      </c>
      <c r="P4" s="5" t="s">
        <v>62</v>
      </c>
      <c r="Q4" s="5" t="s">
        <v>41</v>
      </c>
      <c r="R4" s="4">
        <v>28.801912000000002</v>
      </c>
      <c r="S4" s="4">
        <v>-81.240168999999995</v>
      </c>
      <c r="T4" s="5">
        <v>16</v>
      </c>
      <c r="U4" s="7">
        <v>4271804</v>
      </c>
      <c r="V4" s="4" t="s">
        <v>63</v>
      </c>
      <c r="W4" s="7">
        <v>1365600</v>
      </c>
      <c r="X4" s="8">
        <v>7414351</v>
      </c>
      <c r="Y4" s="5" t="s">
        <v>36</v>
      </c>
      <c r="Z4" s="5" t="s">
        <v>36</v>
      </c>
      <c r="AA4" s="9">
        <f>U4/T4</f>
        <v>266987.75</v>
      </c>
      <c r="AB4" s="10" t="str">
        <f t="shared" si="0"/>
        <v>Y</v>
      </c>
      <c r="AC4" s="5">
        <v>2</v>
      </c>
    </row>
    <row r="6" spans="1:29" x14ac:dyDescent="0.25">
      <c r="U6" s="14"/>
      <c r="V6" s="14"/>
      <c r="W6" s="14"/>
    </row>
  </sheetData>
  <pageMargins left="0.7" right="0.7" top="0.75" bottom="0.75" header="0.3" footer="0.3"/>
  <pageSetup paperSize="5" scale="73" fitToHeight="0" orientation="landscape" verticalDpi="0" r:id="rId1"/>
  <headerFooter>
    <oddHeader>&amp;CRFA 2025-102 Application Submitted Report
(subject to further verification and review)&amp;R11/21/24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6809FB-271A-44EA-BAC6-1B62F12A08BC}"/>
</file>

<file path=customXml/itemProps2.xml><?xml version="1.0" encoding="utf-8"?>
<ds:datastoreItem xmlns:ds="http://schemas.openxmlformats.org/officeDocument/2006/customXml" ds:itemID="{3A30FB1E-30BA-46BF-85AB-BF41AA6DDBA1}"/>
</file>

<file path=customXml/itemProps3.xml><?xml version="1.0" encoding="utf-8"?>
<ds:datastoreItem xmlns:ds="http://schemas.openxmlformats.org/officeDocument/2006/customXml" ds:itemID="{A0BA2C64-10EE-4374-A8B3-A609DF205B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2024-11-25T20:41:44Z</dcterms:created>
  <dcterms:modified xsi:type="dcterms:W3CDTF">2024-11-25T20:45:17Z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