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loridahousing.sharepoint.com/sites/MF/allocations/Jeans SharePoint/all Ranking/2025 Spreadsheets/2025-102 PSN/"/>
    </mc:Choice>
  </mc:AlternateContent>
  <xr:revisionPtr revIDLastSave="0" documentId="8_{C42795DB-06A2-4D7C-8AFB-298ABB726C72}" xr6:coauthVersionLast="47" xr6:coauthVersionMax="47" xr10:uidLastSave="{00000000-0000-0000-0000-000000000000}"/>
  <bookViews>
    <workbookView xWindow="-120" yWindow="-120" windowWidth="29040" windowHeight="15720" xr2:uid="{6B67BE73-3C5B-45A0-9F50-F69249ADD8ED}"/>
  </bookViews>
  <sheets>
    <sheet name="enter scores" sheetId="1" r:id="rId1"/>
  </sheets>
  <definedNames>
    <definedName name="_Hlk33200406" localSheetId="0">'enter scores'!$A$51</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0" i="1" l="1"/>
  <c r="F59" i="1"/>
  <c r="F58" i="1"/>
  <c r="F57" i="1"/>
  <c r="E56" i="1"/>
  <c r="D56" i="1"/>
  <c r="C56" i="1"/>
  <c r="F56" i="1" s="1"/>
  <c r="F52" i="1"/>
  <c r="F51" i="1"/>
  <c r="F50" i="1"/>
  <c r="F49" i="1"/>
  <c r="F48" i="1"/>
  <c r="F47" i="1"/>
  <c r="F46" i="1"/>
  <c r="F45" i="1"/>
  <c r="F44" i="1"/>
  <c r="F43" i="1"/>
  <c r="F42" i="1"/>
  <c r="F41" i="1"/>
  <c r="F40" i="1"/>
  <c r="F39" i="1"/>
  <c r="F38" i="1"/>
  <c r="F37" i="1"/>
  <c r="F36" i="1"/>
  <c r="F35" i="1"/>
  <c r="F34" i="1"/>
  <c r="F33" i="1"/>
  <c r="F32" i="1"/>
  <c r="F31" i="1"/>
  <c r="F30" i="1"/>
  <c r="F29" i="1"/>
  <c r="F28" i="1"/>
  <c r="F27" i="1"/>
  <c r="F26" i="1"/>
  <c r="F25" i="1"/>
  <c r="F24" i="1"/>
  <c r="F23" i="1"/>
  <c r="F22" i="1"/>
  <c r="F21" i="1"/>
  <c r="F20" i="1"/>
  <c r="F19" i="1"/>
  <c r="F18" i="1"/>
  <c r="F17" i="1"/>
  <c r="F16" i="1"/>
  <c r="E14" i="1"/>
  <c r="E53" i="1" s="1"/>
  <c r="E54" i="1" s="1"/>
  <c r="D14" i="1"/>
  <c r="D53" i="1" s="1"/>
  <c r="D54" i="1" s="1"/>
  <c r="C14" i="1"/>
  <c r="C53" i="1" s="1"/>
  <c r="F53" i="1" l="1"/>
  <c r="C54" i="1"/>
  <c r="F54" i="1" s="1"/>
</calcChain>
</file>

<file path=xl/sharedStrings.xml><?xml version="1.0" encoding="utf-8"?>
<sst xmlns="http://schemas.openxmlformats.org/spreadsheetml/2006/main" count="217" uniqueCount="84">
  <si>
    <t>Scoring Items</t>
  </si>
  <si>
    <t>Contributor/ Reporter</t>
  </si>
  <si>
    <t>2025-285SA</t>
  </si>
  <si>
    <t>2025-286SA</t>
  </si>
  <si>
    <t>2025-287SA</t>
  </si>
  <si>
    <t>Count of Applications that did not meet requirement</t>
  </si>
  <si>
    <t>Development Name</t>
  </si>
  <si>
    <t>Vincentian Villas II</t>
  </si>
  <si>
    <t>Independence Place II</t>
  </si>
  <si>
    <t>Dave's House at Celery</t>
  </si>
  <si>
    <t>Point Items</t>
  </si>
  <si>
    <t>Bookmarking Attachments prior to submission (Section Three, A.2.b.) (5 points)</t>
  </si>
  <si>
    <t>Bryan</t>
  </si>
  <si>
    <t>3.a.(4) Submission of Corporation-approved Pre-Application Meeting or Experience form, which meets the requirements of the RFA  (10 points)</t>
  </si>
  <si>
    <t>Mandy D</t>
  </si>
  <si>
    <t>3.a.(5) Submission of Executive Director Certification of Non-Profit Entity Qualifications Form (Rev. 10-2021) stamped “Received” by the Corporation at least 14 Calendar Days prior to the Application Deadline AND stamped “Approved” prior to the Application Deadline (10 points)</t>
  </si>
  <si>
    <t>3.c.(2) Submission of Principal Disclosure Form that is  stamped “Received” by the Corporation at least 14 Calendar Days prior to the Application Deadline AND stamped “Approved” prior to the Application Deadline  (5 points)</t>
  </si>
  <si>
    <t>C.2.a. Operating Experience (maximum of 30 points)</t>
  </si>
  <si>
    <t>Zach</t>
  </si>
  <si>
    <t>C.2.b. Managing Experience (maximum of 30 points)</t>
  </si>
  <si>
    <t>Elaine</t>
  </si>
  <si>
    <t>C.3. Access to Community-Based Services and Resources (maximum of 35 points)</t>
  </si>
  <si>
    <t>Kelisha</t>
  </si>
  <si>
    <t>C.4.a. Assist Intended Residents in Meeting their Housing Stability Needs, Goals and Expectations (maximum of 20 points)</t>
  </si>
  <si>
    <t>C.4.b. Assist Intended Residents in Meeting their Self-Sufficiency Needs, Goals and Expectations  (maximum of 20 points)</t>
  </si>
  <si>
    <t>Nicole</t>
  </si>
  <si>
    <t>C.5. Involvement in the Local Homeless Resources Network (maximum of 15 points)</t>
  </si>
  <si>
    <t>Total Points Awarded (maximum of 180)</t>
  </si>
  <si>
    <t>Eligibility Items</t>
  </si>
  <si>
    <t>Submission Requirements met (section Three, A.)</t>
  </si>
  <si>
    <t>Y</t>
  </si>
  <si>
    <t>2.a.  Minimum Set-Aside Commitment for Permanent Supportive Housing for Persons with Special Needs selected</t>
  </si>
  <si>
    <t>2.b.  At least one Persons with Special Needs population selected</t>
  </si>
  <si>
    <t>3.a.(1) Name of Applicant provided</t>
  </si>
  <si>
    <t>3.a.(2) Evidence Applicant is a legally formed entity qualified to do business in the state of Florida as of the Application Deadline provided</t>
  </si>
  <si>
    <t>3.a.(3) Evidence that the Applicant qualifies as a Non-Profit Applicant provided</t>
  </si>
  <si>
    <t>3.a.(6) Documentation that the Applicant informed the jurisdiction’s Local Continuum of Care lead agency head of its intent to apply for funding to develop housing provided</t>
  </si>
  <si>
    <t>3.b.(1) Name of Each Developer provided</t>
  </si>
  <si>
    <t>3.b.(2) Evidence that each Developer entity is a legally formed entity qualified to do business in the state of Florida as of the Application Deadline provided</t>
  </si>
  <si>
    <t>3.b.(3) Developer Experience Requirement met</t>
  </si>
  <si>
    <t>3.c.(1) Principals for Applicant and Developer(s) Disclosure Form provided and meets requirements</t>
  </si>
  <si>
    <t>3.d. Contact information for Management Company provided, if using a Management Company</t>
  </si>
  <si>
    <t>3.e. Community-Based Board of Directors Requirement met</t>
  </si>
  <si>
    <t>3.f.(1) Authorized Principal Representative provided and meets requirements</t>
  </si>
  <si>
    <t>4.a. Name of Proposed Development provided</t>
  </si>
  <si>
    <t>4.c.(1) Development Type provided</t>
  </si>
  <si>
    <t>4.d.  Unit Characteristic Chart reflecting the breakdown of number of units associated with each Development Type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</si>
  <si>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</si>
  <si>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</si>
  <si>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</si>
  <si>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</si>
  <si>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</si>
  <si>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6.a. Total Number of Units provided and within limits</t>
  </si>
  <si>
    <t>6.d. Unit Mix provided and meets requirements</t>
  </si>
  <si>
    <t>6.e.  Number of residential buildings provided</t>
  </si>
  <si>
    <t>7.a. Evidence of Site Control provided</t>
  </si>
  <si>
    <t>8.d. Minimum Additional Green Building Features selected</t>
  </si>
  <si>
    <t>9. Services Coordination Experience Requirements met</t>
  </si>
  <si>
    <t>10.a.(1) Applicant’s SAIL Request Amount provided</t>
  </si>
  <si>
    <t>Matt</t>
  </si>
  <si>
    <t>10.a.(1) Applicant’s HOME-ARP Request Amount provided</t>
  </si>
  <si>
    <t>10.c. Development Cost Pro Forma provided reflecting that sources equal or exceed uses</t>
  </si>
  <si>
    <t>11.  Uniform Relocation Act questions answered</t>
  </si>
  <si>
    <t>C.1. Demographic Commitment description provided</t>
  </si>
  <si>
    <t>D.  Applicant Certification and Acknowledgement form provided and meets requirements</t>
  </si>
  <si>
    <t>Verification of no prior acceptance to an invitation to enter credit underwriting for the same Development (Section Five, A.1.)</t>
  </si>
  <si>
    <t>Liz T</t>
  </si>
  <si>
    <t>Verification of no recent de-obligations (Section Five, A.1.)</t>
  </si>
  <si>
    <t>Financial Arrears Met (Section Five, A.1.)</t>
  </si>
  <si>
    <t>Kenny</t>
  </si>
  <si>
    <t>Minimum Total of 158 points met?</t>
  </si>
  <si>
    <t>Yes or No</t>
  </si>
  <si>
    <t>All Eligibility Requirements Met?</t>
  </si>
  <si>
    <t>Tie-Breaker Items</t>
  </si>
  <si>
    <t>C.2. Operating/Managing Permanent Supportive Housing Experience Points Preference (Y/N)</t>
  </si>
  <si>
    <t>auto</t>
  </si>
  <si>
    <t>8.c.  Accessibility Preference (Y/N)</t>
  </si>
  <si>
    <t>10.d. Qualifying Financial Assistance Funding Preference (Y/N)</t>
  </si>
  <si>
    <t>N</t>
  </si>
  <si>
    <t>Eligible SAIL Request Amount as a Percentage of the Total Development Cost as 90% or Less Funding Preference (Section Five, B.3.e.) (Y/N)</t>
  </si>
  <si>
    <t>Florida Job Creation Preference (Item 1 of Exhibit C) (Y/N)</t>
  </si>
  <si>
    <t>Goal</t>
  </si>
  <si>
    <t>3.c.(3) Priority Status</t>
  </si>
  <si>
    <t>Tier Level (Section Five, 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</si>
</sst>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1"/>
      <color theme="1"/>
      <name val="Calibri"/>
      <family val="2"/>
      <scheme val="minor"/>
    </font>
    <font>
      <b/>
      <sz val="10"/>
      <color theme="1"/>
      <name val="Calibri"/>
      <family val="2"/>
      <scheme val="minor"/>
    </font>
    <font>
      <sz val="10"/>
      <color theme="1"/>
      <name val="Calibri"/>
      <family val="2"/>
      <scheme val="minor"/>
    </font>
    <font>
      <sz val="10"/>
      <name val="Calibri"/>
      <family val="2"/>
    </font>
    <font>
      <sz val="10"/>
      <color rgb="FF0000FF"/>
      <name val="Calibri"/>
      <family val="2"/>
      <scheme val="minor"/>
    </font>
    <font>
      <b/>
      <sz val="10"/>
      <name val="Calibri"/>
      <family val="2"/>
      <scheme val="minor"/>
    </font>
    <font>
      <sz val="10"/>
      <name val="Calibri"/>
      <family val="2"/>
      <scheme val="minor"/>
    </font>
    <font>
      <b/>
      <sz val="10"/>
      <color rgb="FF0000FF"/>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lightUp"/>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1" fillId="0" borderId="0"/>
  </cellStyleXfs>
  <cellXfs count="48">
    <xf numFmtId="0" fontId="0" fillId="0" borderId="0" xfId="0"/>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0" xfId="0" applyFont="1" applyAlignment="1">
      <alignment horizontal="center" vertical="center"/>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2" fillId="2" borderId="2" xfId="0" applyFont="1" applyFill="1" applyBorder="1" applyAlignment="1">
      <alignmen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vertical="center" wrapText="1"/>
    </xf>
    <xf numFmtId="0" fontId="4" fillId="0" borderId="1" xfId="0" applyFont="1" applyBorder="1" applyAlignment="1">
      <alignment vertical="center" wrapText="1"/>
    </xf>
    <xf numFmtId="0" fontId="3" fillId="0" borderId="6" xfId="0" applyFont="1" applyBorder="1" applyAlignment="1">
      <alignment horizontal="center" vertical="center" wrapText="1"/>
    </xf>
    <xf numFmtId="0" fontId="5" fillId="0" borderId="1" xfId="0" applyFont="1" applyBorder="1" applyAlignment="1">
      <alignment horizontal="center" vertical="center" wrapText="1"/>
    </xf>
    <xf numFmtId="0" fontId="6" fillId="3" borderId="7" xfId="0" applyFont="1" applyFill="1" applyBorder="1" applyAlignment="1">
      <alignment horizontal="center" vertical="center" wrapText="1"/>
    </xf>
    <xf numFmtId="0" fontId="7" fillId="0" borderId="1" xfId="0" applyFont="1" applyBorder="1" applyAlignment="1">
      <alignment vertical="center" wrapText="1"/>
    </xf>
    <xf numFmtId="0" fontId="3" fillId="0" borderId="8" xfId="0" applyFont="1" applyBorder="1" applyAlignment="1">
      <alignment horizontal="center" vertical="center" wrapText="1"/>
    </xf>
    <xf numFmtId="0" fontId="6" fillId="3" borderId="8" xfId="0" applyFont="1" applyFill="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0" xfId="0" applyFont="1" applyBorder="1" applyAlignment="1">
      <alignment horizontal="left" vertical="center" wrapText="1"/>
    </xf>
    <xf numFmtId="0" fontId="7" fillId="0" borderId="10" xfId="0" applyFont="1" applyBorder="1" applyAlignment="1">
      <alignment vertical="center" wrapText="1"/>
    </xf>
    <xf numFmtId="0" fontId="7" fillId="0" borderId="3" xfId="0" applyFont="1" applyBorder="1" applyAlignment="1">
      <alignment vertical="center" wrapText="1"/>
    </xf>
    <xf numFmtId="0" fontId="5" fillId="0" borderId="6" xfId="0" applyFont="1" applyBorder="1" applyAlignment="1">
      <alignment horizontal="center" vertical="center" wrapText="1"/>
    </xf>
    <xf numFmtId="0" fontId="2" fillId="0" borderId="3" xfId="0" applyFont="1" applyBorder="1" applyAlignment="1">
      <alignment horizontal="left" vertical="center" wrapText="1"/>
    </xf>
    <xf numFmtId="0" fontId="2" fillId="0" borderId="11" xfId="0" applyFont="1" applyBorder="1" applyAlignment="1">
      <alignment horizontal="left" vertical="center" wrapText="1"/>
    </xf>
    <xf numFmtId="0" fontId="2" fillId="0" borderId="6" xfId="0" applyFont="1" applyBorder="1" applyAlignment="1">
      <alignment horizontal="center" vertical="center" wrapText="1"/>
    </xf>
    <xf numFmtId="0" fontId="6" fillId="3" borderId="9" xfId="0" applyFont="1" applyFill="1" applyBorder="1" applyAlignment="1">
      <alignment horizontal="center" vertical="center" wrapText="1"/>
    </xf>
    <xf numFmtId="0" fontId="2" fillId="2" borderId="10" xfId="0" applyFont="1" applyFill="1" applyBorder="1" applyAlignment="1">
      <alignment vertical="center" wrapText="1"/>
    </xf>
    <xf numFmtId="0" fontId="3" fillId="0" borderId="7" xfId="0" applyFont="1" applyBorder="1" applyAlignment="1">
      <alignment horizontal="center" vertical="center" wrapText="1"/>
    </xf>
    <xf numFmtId="0" fontId="7" fillId="0" borderId="1"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7" fillId="0" borderId="1" xfId="0" applyFont="1" applyBorder="1" applyAlignment="1">
      <alignment wrapText="1"/>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6"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xf>
    <xf numFmtId="0" fontId="8" fillId="0" borderId="1" xfId="0" applyFont="1" applyBorder="1" applyAlignment="1">
      <alignment horizontal="center" vertical="center"/>
    </xf>
    <xf numFmtId="0" fontId="5" fillId="0" borderId="10" xfId="0" applyFont="1" applyBorder="1" applyAlignment="1">
      <alignment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3" fillId="0" borderId="1" xfId="0" applyFont="1" applyBorder="1" applyAlignment="1">
      <alignment horizontal="center" vertical="center" wrapText="1"/>
    </xf>
    <xf numFmtId="0" fontId="3" fillId="0" borderId="0" xfId="1" applyFont="1" applyAlignment="1">
      <alignment horizontal="center" vertical="center"/>
    </xf>
    <xf numFmtId="0" fontId="7" fillId="3" borderId="1" xfId="0" applyFont="1" applyFill="1" applyBorder="1" applyAlignment="1">
      <alignment horizontal="center" vertical="center"/>
    </xf>
    <xf numFmtId="0" fontId="3" fillId="0" borderId="0" xfId="0" applyFont="1" applyAlignment="1">
      <alignment horizontal="left" vertical="center" wrapText="1"/>
    </xf>
  </cellXfs>
  <cellStyles count="2">
    <cellStyle name="Normal" xfId="0" builtinId="0"/>
    <cellStyle name="Normal 2" xfId="1" xr:uid="{9512D8AD-9088-4D04-9130-B64D3BDE6942}"/>
  </cellStyles>
  <dxfs count="4">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8F77BF-ABDF-4187-8434-A01568920553}">
  <dimension ref="A1:J63"/>
  <sheetViews>
    <sheetView tabSelected="1" zoomScale="130" zoomScaleNormal="130" workbookViewId="0">
      <pane xSplit="1" ySplit="2" topLeftCell="B3" activePane="bottomRight" state="frozen"/>
      <selection pane="topRight" activeCell="B1" sqref="B1"/>
      <selection pane="bottomLeft" activeCell="A3" sqref="A3"/>
      <selection pane="bottomRight" activeCell="A7" sqref="A7"/>
    </sheetView>
  </sheetViews>
  <sheetFormatPr defaultColWidth="8.7109375" defaultRowHeight="12.75" x14ac:dyDescent="0.2"/>
  <cols>
    <col min="1" max="1" width="55.28515625" style="47" customWidth="1"/>
    <col min="2" max="2" width="11.28515625" style="5" customWidth="1"/>
    <col min="3" max="5" width="15.42578125" style="5" customWidth="1"/>
    <col min="6" max="6" width="15.5703125" style="5" customWidth="1"/>
    <col min="7" max="16384" width="8.7109375" style="5"/>
  </cols>
  <sheetData>
    <row r="1" spans="1:6" ht="24.6" customHeight="1" x14ac:dyDescent="0.2">
      <c r="A1" s="1" t="s">
        <v>0</v>
      </c>
      <c r="B1" s="2" t="s">
        <v>1</v>
      </c>
      <c r="C1" s="3" t="s">
        <v>2</v>
      </c>
      <c r="D1" s="3" t="s">
        <v>3</v>
      </c>
      <c r="E1" s="3" t="s">
        <v>4</v>
      </c>
      <c r="F1" s="4" t="s">
        <v>5</v>
      </c>
    </row>
    <row r="2" spans="1:6" s="7" customFormat="1" ht="35.65" customHeight="1" x14ac:dyDescent="0.2">
      <c r="A2" s="3" t="s">
        <v>6</v>
      </c>
      <c r="B2" s="2"/>
      <c r="C2" s="3" t="s">
        <v>7</v>
      </c>
      <c r="D2" s="3" t="s">
        <v>8</v>
      </c>
      <c r="E2" s="3" t="s">
        <v>9</v>
      </c>
      <c r="F2" s="6"/>
    </row>
    <row r="3" spans="1:6" x14ac:dyDescent="0.2">
      <c r="A3" s="8" t="s">
        <v>10</v>
      </c>
      <c r="B3" s="9"/>
      <c r="C3" s="9"/>
      <c r="D3" s="9"/>
      <c r="E3" s="9"/>
      <c r="F3" s="10"/>
    </row>
    <row r="4" spans="1:6" ht="25.5" x14ac:dyDescent="0.2">
      <c r="A4" s="11" t="s">
        <v>11</v>
      </c>
      <c r="B4" s="12" t="s">
        <v>12</v>
      </c>
      <c r="C4" s="13">
        <v>5</v>
      </c>
      <c r="D4" s="13">
        <v>5</v>
      </c>
      <c r="E4" s="13">
        <v>5</v>
      </c>
      <c r="F4" s="14"/>
    </row>
    <row r="5" spans="1:6" ht="38.25" x14ac:dyDescent="0.2">
      <c r="A5" s="15" t="s">
        <v>13</v>
      </c>
      <c r="B5" s="16" t="s">
        <v>14</v>
      </c>
      <c r="C5" s="13">
        <v>10</v>
      </c>
      <c r="D5" s="13">
        <v>10</v>
      </c>
      <c r="E5" s="13">
        <v>10</v>
      </c>
      <c r="F5" s="17"/>
    </row>
    <row r="6" spans="1:6" ht="63.75" x14ac:dyDescent="0.2">
      <c r="A6" s="15" t="s">
        <v>15</v>
      </c>
      <c r="B6" s="16"/>
      <c r="C6" s="13">
        <v>10</v>
      </c>
      <c r="D6" s="13">
        <v>10</v>
      </c>
      <c r="E6" s="13">
        <v>10</v>
      </c>
      <c r="F6" s="17"/>
    </row>
    <row r="7" spans="1:6" ht="51" x14ac:dyDescent="0.2">
      <c r="A7" s="15" t="s">
        <v>16</v>
      </c>
      <c r="B7" s="18"/>
      <c r="C7" s="13">
        <v>5</v>
      </c>
      <c r="D7" s="13">
        <v>5</v>
      </c>
      <c r="E7" s="13">
        <v>5</v>
      </c>
      <c r="F7" s="17"/>
    </row>
    <row r="8" spans="1:6" x14ac:dyDescent="0.2">
      <c r="A8" s="15" t="s">
        <v>17</v>
      </c>
      <c r="B8" s="19" t="s">
        <v>18</v>
      </c>
      <c r="C8" s="13">
        <v>25</v>
      </c>
      <c r="D8" s="13">
        <v>29</v>
      </c>
      <c r="E8" s="13">
        <v>17</v>
      </c>
      <c r="F8" s="17"/>
    </row>
    <row r="9" spans="1:6" x14ac:dyDescent="0.2">
      <c r="A9" s="15" t="s">
        <v>19</v>
      </c>
      <c r="B9" s="19" t="s">
        <v>20</v>
      </c>
      <c r="C9" s="13">
        <v>28</v>
      </c>
      <c r="D9" s="13">
        <v>29</v>
      </c>
      <c r="E9" s="13">
        <v>24</v>
      </c>
      <c r="F9" s="17"/>
    </row>
    <row r="10" spans="1:6" ht="25.5" x14ac:dyDescent="0.2">
      <c r="A10" s="20" t="s">
        <v>21</v>
      </c>
      <c r="B10" s="19" t="s">
        <v>22</v>
      </c>
      <c r="C10" s="13">
        <v>33</v>
      </c>
      <c r="D10" s="13">
        <v>31</v>
      </c>
      <c r="E10" s="13">
        <v>34</v>
      </c>
      <c r="F10" s="17"/>
    </row>
    <row r="11" spans="1:6" ht="25.5" x14ac:dyDescent="0.2">
      <c r="A11" s="21" t="s">
        <v>23</v>
      </c>
      <c r="B11" s="19" t="s">
        <v>20</v>
      </c>
      <c r="C11" s="13">
        <v>19</v>
      </c>
      <c r="D11" s="13">
        <v>18</v>
      </c>
      <c r="E11" s="13">
        <v>16</v>
      </c>
      <c r="F11" s="17"/>
    </row>
    <row r="12" spans="1:6" ht="25.5" x14ac:dyDescent="0.2">
      <c r="A12" s="22" t="s">
        <v>24</v>
      </c>
      <c r="B12" s="19" t="s">
        <v>25</v>
      </c>
      <c r="C12" s="23">
        <v>18</v>
      </c>
      <c r="D12" s="23">
        <v>14</v>
      </c>
      <c r="E12" s="23">
        <v>12</v>
      </c>
      <c r="F12" s="17"/>
    </row>
    <row r="13" spans="1:6" ht="25.5" x14ac:dyDescent="0.2">
      <c r="A13" s="22" t="s">
        <v>26</v>
      </c>
      <c r="B13" s="19" t="s">
        <v>18</v>
      </c>
      <c r="C13" s="23">
        <v>14</v>
      </c>
      <c r="D13" s="23">
        <v>13</v>
      </c>
      <c r="E13" s="23">
        <v>8</v>
      </c>
      <c r="F13" s="17"/>
    </row>
    <row r="14" spans="1:6" s="7" customFormat="1" x14ac:dyDescent="0.2">
      <c r="A14" s="24" t="s">
        <v>27</v>
      </c>
      <c r="B14" s="25"/>
      <c r="C14" s="26">
        <f>SUM(C4:C13)</f>
        <v>167</v>
      </c>
      <c r="D14" s="26">
        <f>SUM(D4:D13)</f>
        <v>164</v>
      </c>
      <c r="E14" s="26">
        <f>SUM(E4:E13)</f>
        <v>141</v>
      </c>
      <c r="F14" s="27"/>
    </row>
    <row r="15" spans="1:6" x14ac:dyDescent="0.2">
      <c r="A15" s="28" t="s">
        <v>28</v>
      </c>
      <c r="B15" s="9"/>
      <c r="C15" s="9"/>
      <c r="D15" s="9"/>
      <c r="E15" s="9"/>
      <c r="F15" s="10"/>
    </row>
    <row r="16" spans="1:6" x14ac:dyDescent="0.2">
      <c r="A16" s="15" t="s">
        <v>29</v>
      </c>
      <c r="B16" s="29" t="s">
        <v>12</v>
      </c>
      <c r="C16" s="13" t="s">
        <v>30</v>
      </c>
      <c r="D16" s="13" t="s">
        <v>30</v>
      </c>
      <c r="E16" s="13" t="s">
        <v>30</v>
      </c>
      <c r="F16" s="30">
        <f t="shared" ref="F16:F54" si="0">COUNTIF(C16:E16,"=N")</f>
        <v>0</v>
      </c>
    </row>
    <row r="17" spans="1:6" ht="25.5" x14ac:dyDescent="0.2">
      <c r="A17" s="15" t="s">
        <v>31</v>
      </c>
      <c r="B17" s="16"/>
      <c r="C17" s="13" t="s">
        <v>30</v>
      </c>
      <c r="D17" s="13" t="s">
        <v>30</v>
      </c>
      <c r="E17" s="13" t="s">
        <v>30</v>
      </c>
      <c r="F17" s="30">
        <f t="shared" si="0"/>
        <v>0</v>
      </c>
    </row>
    <row r="18" spans="1:6" x14ac:dyDescent="0.2">
      <c r="A18" s="15" t="s">
        <v>32</v>
      </c>
      <c r="B18" s="18"/>
      <c r="C18" s="13" t="s">
        <v>30</v>
      </c>
      <c r="D18" s="13" t="s">
        <v>30</v>
      </c>
      <c r="E18" s="13" t="s">
        <v>30</v>
      </c>
      <c r="F18" s="30">
        <f t="shared" si="0"/>
        <v>0</v>
      </c>
    </row>
    <row r="19" spans="1:6" x14ac:dyDescent="0.2">
      <c r="A19" s="15" t="s">
        <v>33</v>
      </c>
      <c r="B19" s="31" t="s">
        <v>14</v>
      </c>
      <c r="C19" s="13" t="s">
        <v>30</v>
      </c>
      <c r="D19" s="13" t="s">
        <v>30</v>
      </c>
      <c r="E19" s="13" t="s">
        <v>30</v>
      </c>
      <c r="F19" s="30">
        <f t="shared" si="0"/>
        <v>0</v>
      </c>
    </row>
    <row r="20" spans="1:6" ht="38.25" x14ac:dyDescent="0.2">
      <c r="A20" s="15" t="s">
        <v>34</v>
      </c>
      <c r="B20" s="32"/>
      <c r="C20" s="13" t="s">
        <v>30</v>
      </c>
      <c r="D20" s="13" t="s">
        <v>30</v>
      </c>
      <c r="E20" s="13" t="s">
        <v>30</v>
      </c>
      <c r="F20" s="30">
        <f t="shared" si="0"/>
        <v>0</v>
      </c>
    </row>
    <row r="21" spans="1:6" ht="25.5" x14ac:dyDescent="0.2">
      <c r="A21" s="15" t="s">
        <v>35</v>
      </c>
      <c r="B21" s="32"/>
      <c r="C21" s="13" t="s">
        <v>30</v>
      </c>
      <c r="D21" s="13" t="s">
        <v>30</v>
      </c>
      <c r="E21" s="13" t="s">
        <v>30</v>
      </c>
      <c r="F21" s="30">
        <f t="shared" si="0"/>
        <v>0</v>
      </c>
    </row>
    <row r="22" spans="1:6" ht="38.25" x14ac:dyDescent="0.2">
      <c r="A22" s="33" t="s">
        <v>36</v>
      </c>
      <c r="B22" s="32"/>
      <c r="C22" s="13" t="s">
        <v>30</v>
      </c>
      <c r="D22" s="13" t="s">
        <v>30</v>
      </c>
      <c r="E22" s="13" t="s">
        <v>30</v>
      </c>
      <c r="F22" s="30">
        <f t="shared" si="0"/>
        <v>0</v>
      </c>
    </row>
    <row r="23" spans="1:6" x14ac:dyDescent="0.2">
      <c r="A23" s="15" t="s">
        <v>37</v>
      </c>
      <c r="B23" s="32"/>
      <c r="C23" s="13" t="s">
        <v>30</v>
      </c>
      <c r="D23" s="13" t="s">
        <v>30</v>
      </c>
      <c r="E23" s="13" t="s">
        <v>30</v>
      </c>
      <c r="F23" s="30">
        <f t="shared" si="0"/>
        <v>0</v>
      </c>
    </row>
    <row r="24" spans="1:6" ht="38.25" x14ac:dyDescent="0.2">
      <c r="A24" s="15" t="s">
        <v>38</v>
      </c>
      <c r="B24" s="32"/>
      <c r="C24" s="13" t="s">
        <v>30</v>
      </c>
      <c r="D24" s="13" t="s">
        <v>30</v>
      </c>
      <c r="E24" s="13" t="s">
        <v>30</v>
      </c>
      <c r="F24" s="30">
        <f t="shared" si="0"/>
        <v>0</v>
      </c>
    </row>
    <row r="25" spans="1:6" x14ac:dyDescent="0.2">
      <c r="A25" s="15" t="s">
        <v>39</v>
      </c>
      <c r="B25" s="32"/>
      <c r="C25" s="13" t="s">
        <v>30</v>
      </c>
      <c r="D25" s="13" t="s">
        <v>30</v>
      </c>
      <c r="E25" s="13" t="s">
        <v>30</v>
      </c>
      <c r="F25" s="30">
        <f t="shared" si="0"/>
        <v>0</v>
      </c>
    </row>
    <row r="26" spans="1:6" ht="25.5" x14ac:dyDescent="0.2">
      <c r="A26" s="15" t="s">
        <v>40</v>
      </c>
      <c r="B26" s="32"/>
      <c r="C26" s="13" t="s">
        <v>30</v>
      </c>
      <c r="D26" s="13" t="s">
        <v>30</v>
      </c>
      <c r="E26" s="13" t="s">
        <v>30</v>
      </c>
      <c r="F26" s="30">
        <f t="shared" si="0"/>
        <v>0</v>
      </c>
    </row>
    <row r="27" spans="1:6" ht="25.5" x14ac:dyDescent="0.2">
      <c r="A27" s="15" t="s">
        <v>41</v>
      </c>
      <c r="B27" s="32"/>
      <c r="C27" s="13" t="s">
        <v>30</v>
      </c>
      <c r="D27" s="13" t="s">
        <v>30</v>
      </c>
      <c r="E27" s="13" t="s">
        <v>30</v>
      </c>
      <c r="F27" s="30">
        <f t="shared" si="0"/>
        <v>0</v>
      </c>
    </row>
    <row r="28" spans="1:6" x14ac:dyDescent="0.2">
      <c r="A28" s="15" t="s">
        <v>42</v>
      </c>
      <c r="B28" s="32"/>
      <c r="C28" s="13" t="s">
        <v>30</v>
      </c>
      <c r="D28" s="13" t="s">
        <v>30</v>
      </c>
      <c r="E28" s="13" t="s">
        <v>30</v>
      </c>
      <c r="F28" s="30">
        <f t="shared" si="0"/>
        <v>0</v>
      </c>
    </row>
    <row r="29" spans="1:6" ht="25.5" x14ac:dyDescent="0.2">
      <c r="A29" s="15" t="s">
        <v>43</v>
      </c>
      <c r="B29" s="34"/>
      <c r="C29" s="13" t="s">
        <v>30</v>
      </c>
      <c r="D29" s="13" t="s">
        <v>30</v>
      </c>
      <c r="E29" s="13" t="s">
        <v>30</v>
      </c>
      <c r="F29" s="30">
        <f t="shared" si="0"/>
        <v>0</v>
      </c>
    </row>
    <row r="30" spans="1:6" x14ac:dyDescent="0.2">
      <c r="A30" s="15" t="s">
        <v>44</v>
      </c>
      <c r="B30" s="31" t="s">
        <v>12</v>
      </c>
      <c r="C30" s="13" t="s">
        <v>30</v>
      </c>
      <c r="D30" s="13" t="s">
        <v>30</v>
      </c>
      <c r="E30" s="13" t="s">
        <v>30</v>
      </c>
      <c r="F30" s="30">
        <f t="shared" si="0"/>
        <v>0</v>
      </c>
    </row>
    <row r="31" spans="1:6" x14ac:dyDescent="0.2">
      <c r="A31" s="15" t="s">
        <v>45</v>
      </c>
      <c r="B31" s="32"/>
      <c r="C31" s="13" t="s">
        <v>30</v>
      </c>
      <c r="D31" s="13" t="s">
        <v>30</v>
      </c>
      <c r="E31" s="13" t="s">
        <v>30</v>
      </c>
      <c r="F31" s="30">
        <f t="shared" si="0"/>
        <v>0</v>
      </c>
    </row>
    <row r="32" spans="1:6" ht="38.25" x14ac:dyDescent="0.2">
      <c r="A32" s="15" t="s">
        <v>46</v>
      </c>
      <c r="B32" s="32"/>
      <c r="C32" s="13" t="s">
        <v>30</v>
      </c>
      <c r="D32" s="13" t="s">
        <v>30</v>
      </c>
      <c r="E32" s="13" t="s">
        <v>30</v>
      </c>
      <c r="F32" s="30">
        <f t="shared" si="0"/>
        <v>0</v>
      </c>
    </row>
    <row r="33" spans="1:6" x14ac:dyDescent="0.2">
      <c r="A33" s="15" t="s">
        <v>47</v>
      </c>
      <c r="B33" s="32"/>
      <c r="C33" s="13" t="s">
        <v>30</v>
      </c>
      <c r="D33" s="13" t="s">
        <v>30</v>
      </c>
      <c r="E33" s="13" t="s">
        <v>30</v>
      </c>
      <c r="F33" s="30">
        <f t="shared" si="0"/>
        <v>0</v>
      </c>
    </row>
    <row r="34" spans="1:6" x14ac:dyDescent="0.2">
      <c r="A34" s="15" t="s">
        <v>48</v>
      </c>
      <c r="B34" s="32"/>
      <c r="C34" s="13" t="s">
        <v>30</v>
      </c>
      <c r="D34" s="13" t="s">
        <v>30</v>
      </c>
      <c r="E34" s="13" t="s">
        <v>30</v>
      </c>
      <c r="F34" s="30">
        <f t="shared" si="0"/>
        <v>0</v>
      </c>
    </row>
    <row r="35" spans="1:6" x14ac:dyDescent="0.2">
      <c r="A35" s="15" t="s">
        <v>49</v>
      </c>
      <c r="B35" s="32"/>
      <c r="C35" s="13" t="s">
        <v>30</v>
      </c>
      <c r="D35" s="13" t="s">
        <v>30</v>
      </c>
      <c r="E35" s="13" t="s">
        <v>30</v>
      </c>
      <c r="F35" s="30">
        <f t="shared" si="0"/>
        <v>0</v>
      </c>
    </row>
    <row r="36" spans="1:6" x14ac:dyDescent="0.2">
      <c r="A36" s="15" t="s">
        <v>50</v>
      </c>
      <c r="B36" s="32"/>
      <c r="C36" s="13" t="s">
        <v>30</v>
      </c>
      <c r="D36" s="13" t="s">
        <v>30</v>
      </c>
      <c r="E36" s="13" t="s">
        <v>30</v>
      </c>
      <c r="F36" s="30">
        <f t="shared" si="0"/>
        <v>0</v>
      </c>
    </row>
    <row r="37" spans="1:6" ht="25.5" x14ac:dyDescent="0.2">
      <c r="A37" s="15" t="s">
        <v>51</v>
      </c>
      <c r="B37" s="32"/>
      <c r="C37" s="13" t="s">
        <v>30</v>
      </c>
      <c r="D37" s="13" t="s">
        <v>30</v>
      </c>
      <c r="E37" s="13" t="s">
        <v>30</v>
      </c>
      <c r="F37" s="30">
        <f t="shared" si="0"/>
        <v>0</v>
      </c>
    </row>
    <row r="38" spans="1:6" x14ac:dyDescent="0.2">
      <c r="A38" s="15" t="s">
        <v>52</v>
      </c>
      <c r="B38" s="32"/>
      <c r="C38" s="13" t="s">
        <v>30</v>
      </c>
      <c r="D38" s="13" t="s">
        <v>30</v>
      </c>
      <c r="E38" s="13" t="s">
        <v>30</v>
      </c>
      <c r="F38" s="30">
        <f t="shared" si="0"/>
        <v>0</v>
      </c>
    </row>
    <row r="39" spans="1:6" x14ac:dyDescent="0.2">
      <c r="A39" s="15" t="s">
        <v>53</v>
      </c>
      <c r="B39" s="32"/>
      <c r="C39" s="13" t="s">
        <v>30</v>
      </c>
      <c r="D39" s="13" t="s">
        <v>30</v>
      </c>
      <c r="E39" s="13" t="s">
        <v>30</v>
      </c>
      <c r="F39" s="30">
        <f t="shared" si="0"/>
        <v>0</v>
      </c>
    </row>
    <row r="40" spans="1:6" x14ac:dyDescent="0.2">
      <c r="A40" s="15" t="s">
        <v>54</v>
      </c>
      <c r="B40" s="32"/>
      <c r="C40" s="13" t="s">
        <v>30</v>
      </c>
      <c r="D40" s="13" t="s">
        <v>30</v>
      </c>
      <c r="E40" s="13" t="s">
        <v>30</v>
      </c>
      <c r="F40" s="30">
        <f t="shared" si="0"/>
        <v>0</v>
      </c>
    </row>
    <row r="41" spans="1:6" x14ac:dyDescent="0.2">
      <c r="A41" s="15" t="s">
        <v>55</v>
      </c>
      <c r="B41" s="32"/>
      <c r="C41" s="13" t="s">
        <v>30</v>
      </c>
      <c r="D41" s="13" t="s">
        <v>30</v>
      </c>
      <c r="E41" s="13" t="s">
        <v>30</v>
      </c>
      <c r="F41" s="30">
        <f t="shared" si="0"/>
        <v>0</v>
      </c>
    </row>
    <row r="42" spans="1:6" x14ac:dyDescent="0.2">
      <c r="A42" s="15" t="s">
        <v>56</v>
      </c>
      <c r="B42" s="32"/>
      <c r="C42" s="13" t="s">
        <v>30</v>
      </c>
      <c r="D42" s="13" t="s">
        <v>30</v>
      </c>
      <c r="E42" s="13" t="s">
        <v>30</v>
      </c>
      <c r="F42" s="30">
        <f t="shared" si="0"/>
        <v>0</v>
      </c>
    </row>
    <row r="43" spans="1:6" x14ac:dyDescent="0.2">
      <c r="A43" s="15" t="s">
        <v>57</v>
      </c>
      <c r="B43" s="34"/>
      <c r="C43" s="13" t="s">
        <v>30</v>
      </c>
      <c r="D43" s="13" t="s">
        <v>30</v>
      </c>
      <c r="E43" s="13" t="s">
        <v>30</v>
      </c>
      <c r="F43" s="30">
        <f t="shared" si="0"/>
        <v>0</v>
      </c>
    </row>
    <row r="44" spans="1:6" x14ac:dyDescent="0.2">
      <c r="A44" s="15" t="s">
        <v>58</v>
      </c>
      <c r="B44" s="31" t="s">
        <v>59</v>
      </c>
      <c r="C44" s="13" t="s">
        <v>30</v>
      </c>
      <c r="D44" s="13" t="s">
        <v>30</v>
      </c>
      <c r="E44" s="13" t="s">
        <v>30</v>
      </c>
      <c r="F44" s="30">
        <f t="shared" si="0"/>
        <v>0</v>
      </c>
    </row>
    <row r="45" spans="1:6" x14ac:dyDescent="0.2">
      <c r="A45" s="15" t="s">
        <v>60</v>
      </c>
      <c r="B45" s="32"/>
      <c r="C45" s="13" t="s">
        <v>30</v>
      </c>
      <c r="D45" s="13" t="s">
        <v>30</v>
      </c>
      <c r="E45" s="13" t="s">
        <v>30</v>
      </c>
      <c r="F45" s="30">
        <f t="shared" si="0"/>
        <v>0</v>
      </c>
    </row>
    <row r="46" spans="1:6" ht="25.5" x14ac:dyDescent="0.2">
      <c r="A46" s="15" t="s">
        <v>61</v>
      </c>
      <c r="B46" s="34"/>
      <c r="C46" s="13" t="s">
        <v>30</v>
      </c>
      <c r="D46" s="13" t="s">
        <v>30</v>
      </c>
      <c r="E46" s="13" t="s">
        <v>30</v>
      </c>
      <c r="F46" s="30">
        <f t="shared" si="0"/>
        <v>0</v>
      </c>
    </row>
    <row r="47" spans="1:6" x14ac:dyDescent="0.2">
      <c r="A47" s="15" t="s">
        <v>62</v>
      </c>
      <c r="B47" s="35" t="s">
        <v>12</v>
      </c>
      <c r="C47" s="13" t="s">
        <v>30</v>
      </c>
      <c r="D47" s="13" t="s">
        <v>30</v>
      </c>
      <c r="E47" s="13" t="s">
        <v>30</v>
      </c>
      <c r="F47" s="30">
        <f t="shared" si="0"/>
        <v>0</v>
      </c>
    </row>
    <row r="48" spans="1:6" x14ac:dyDescent="0.2">
      <c r="A48" s="15" t="s">
        <v>63</v>
      </c>
      <c r="B48" s="35" t="s">
        <v>22</v>
      </c>
      <c r="C48" s="13" t="s">
        <v>30</v>
      </c>
      <c r="D48" s="13" t="s">
        <v>30</v>
      </c>
      <c r="E48" s="13" t="s">
        <v>30</v>
      </c>
      <c r="F48" s="30">
        <f t="shared" si="0"/>
        <v>0</v>
      </c>
    </row>
    <row r="49" spans="1:10" ht="25.5" x14ac:dyDescent="0.2">
      <c r="A49" s="15" t="s">
        <v>64</v>
      </c>
      <c r="B49" s="35" t="s">
        <v>12</v>
      </c>
      <c r="C49" s="13" t="s">
        <v>30</v>
      </c>
      <c r="D49" s="13" t="s">
        <v>30</v>
      </c>
      <c r="E49" s="13" t="s">
        <v>30</v>
      </c>
      <c r="F49" s="30">
        <f t="shared" si="0"/>
        <v>0</v>
      </c>
    </row>
    <row r="50" spans="1:10" ht="25.5" x14ac:dyDescent="0.2">
      <c r="A50" s="15" t="s">
        <v>65</v>
      </c>
      <c r="B50" s="32" t="s">
        <v>66</v>
      </c>
      <c r="C50" s="13" t="s">
        <v>30</v>
      </c>
      <c r="D50" s="13" t="s">
        <v>30</v>
      </c>
      <c r="E50" s="13" t="s">
        <v>30</v>
      </c>
      <c r="F50" s="30">
        <f t="shared" si="0"/>
        <v>0</v>
      </c>
    </row>
    <row r="51" spans="1:10" x14ac:dyDescent="0.2">
      <c r="A51" s="15" t="s">
        <v>67</v>
      </c>
      <c r="B51" s="34"/>
      <c r="C51" s="13" t="s">
        <v>30</v>
      </c>
      <c r="D51" s="13" t="s">
        <v>30</v>
      </c>
      <c r="E51" s="13" t="s">
        <v>30</v>
      </c>
      <c r="F51" s="30">
        <f t="shared" si="0"/>
        <v>0</v>
      </c>
    </row>
    <row r="52" spans="1:10" s="7" customFormat="1" x14ac:dyDescent="0.2">
      <c r="A52" s="36" t="s">
        <v>68</v>
      </c>
      <c r="B52" s="37" t="s">
        <v>69</v>
      </c>
      <c r="C52" s="13" t="s">
        <v>30</v>
      </c>
      <c r="D52" s="13" t="s">
        <v>30</v>
      </c>
      <c r="E52" s="13" t="s">
        <v>30</v>
      </c>
      <c r="F52" s="30">
        <f t="shared" si="0"/>
        <v>0</v>
      </c>
    </row>
    <row r="53" spans="1:10" s="7" customFormat="1" x14ac:dyDescent="0.2">
      <c r="A53" s="38" t="s">
        <v>70</v>
      </c>
      <c r="B53" s="39" t="s">
        <v>71</v>
      </c>
      <c r="C53" s="40" t="str">
        <f>IF(C12="","",IF(C14&gt;=158,"Y","N"))</f>
        <v>Y</v>
      </c>
      <c r="D53" s="40" t="str">
        <f t="shared" ref="D53:E53" si="1">IF(D12="","",IF(D14&gt;=158,"Y","N"))</f>
        <v>Y</v>
      </c>
      <c r="E53" s="40" t="str">
        <f t="shared" si="1"/>
        <v>N</v>
      </c>
      <c r="F53" s="30">
        <f t="shared" si="0"/>
        <v>1</v>
      </c>
    </row>
    <row r="54" spans="1:10" s="7" customFormat="1" x14ac:dyDescent="0.2">
      <c r="A54" s="38" t="s">
        <v>72</v>
      </c>
      <c r="B54" s="39" t="s">
        <v>71</v>
      </c>
      <c r="C54" s="39" t="str">
        <f>IF(C52="","",IF(OR(C16="N",C49="N",C17="N",C18="N",C48="N",C19="N",C20="N",C21="N",C22="N",C23="N",C24="N",C25="N",C26="N",C27="N",C28="N",C29="N",C30="N",C31="N",C32="N",C33="N",C34="N",C35="N",C36="N",C37="N",C38="N",C39="N",C40="N",C41="N",C42="N",C43="N",C44="N",C45="N",C46="N",C47="N",C48="N",C49="N",C50="N",C51="N",C52="N",C53="N"),"N","Y"))</f>
        <v>Y</v>
      </c>
      <c r="D54" s="39" t="str">
        <f t="shared" ref="D54:E54" si="2">IF(D52="","",IF(OR(D16="N",D49="N",D17="N",D18="N",D48="N",D19="N",D20="N",D21="N",D22="N",D23="N",D24="N",D25="N",D26="N",D27="N",D28="N",D29="N",D30="N",D31="N",D32="N",D33="N",D34="N",D35="N",D36="N",D37="N",D38="N",D39="N",D40="N",D41="N",D42="N",D43="N",D44="N",D45="N",D46="N",D47="N",D48="N",D49="N",D50="N",D51="N",D52="N",D53="N"),"N","Y"))</f>
        <v>Y</v>
      </c>
      <c r="E54" s="39" t="str">
        <f t="shared" si="2"/>
        <v>N</v>
      </c>
      <c r="F54" s="30">
        <f t="shared" si="0"/>
        <v>1</v>
      </c>
    </row>
    <row r="55" spans="1:10" x14ac:dyDescent="0.2">
      <c r="A55" s="28" t="s">
        <v>73</v>
      </c>
      <c r="B55" s="9"/>
      <c r="C55" s="9"/>
      <c r="D55" s="9"/>
      <c r="E55" s="9"/>
      <c r="F55" s="9"/>
    </row>
    <row r="56" spans="1:10" ht="25.5" x14ac:dyDescent="0.2">
      <c r="A56" s="41" t="s">
        <v>74</v>
      </c>
      <c r="B56" s="13" t="s">
        <v>75</v>
      </c>
      <c r="C56" s="13" t="str">
        <f>IF(C9="","",IF(SUM(C8+C9)&gt;=54,"Y","N"))</f>
        <v>N</v>
      </c>
      <c r="D56" s="13" t="str">
        <f>IF(D9="","",IF(SUM(D8+D9)&gt;=54,"Y","N"))</f>
        <v>Y</v>
      </c>
      <c r="E56" s="13" t="str">
        <f>IF(E9="","",IF(SUM(E8+E9)&gt;=54,"Y","N"))</f>
        <v>N</v>
      </c>
      <c r="F56" s="30">
        <f t="shared" ref="F56:F57" si="3">COUNTIF(C56:E56,"=N")</f>
        <v>2</v>
      </c>
    </row>
    <row r="57" spans="1:10" s="43" customFormat="1" x14ac:dyDescent="0.2">
      <c r="A57" s="15" t="s">
        <v>76</v>
      </c>
      <c r="B57" s="42" t="s">
        <v>12</v>
      </c>
      <c r="C57" s="13" t="s">
        <v>30</v>
      </c>
      <c r="D57" s="13" t="s">
        <v>30</v>
      </c>
      <c r="E57" s="13" t="s">
        <v>30</v>
      </c>
      <c r="F57" s="30">
        <f t="shared" si="3"/>
        <v>0</v>
      </c>
    </row>
    <row r="58" spans="1:10" x14ac:dyDescent="0.2">
      <c r="A58" s="36" t="s">
        <v>77</v>
      </c>
      <c r="B58" s="44" t="s">
        <v>59</v>
      </c>
      <c r="C58" s="13" t="s">
        <v>78</v>
      </c>
      <c r="D58" s="13" t="s">
        <v>30</v>
      </c>
      <c r="E58" s="13" t="s">
        <v>30</v>
      </c>
      <c r="F58" s="30">
        <f>COUNTIF(C58:E58,"=N")</f>
        <v>1</v>
      </c>
      <c r="J58" s="45"/>
    </row>
    <row r="59" spans="1:10" ht="38.25" x14ac:dyDescent="0.2">
      <c r="A59" s="36" t="s">
        <v>79</v>
      </c>
      <c r="B59" s="44"/>
      <c r="C59" s="13" t="s">
        <v>30</v>
      </c>
      <c r="D59" s="13" t="s">
        <v>30</v>
      </c>
      <c r="E59" s="13" t="s">
        <v>30</v>
      </c>
      <c r="F59" s="30">
        <f>COUNTIF(C59:E59,"=N")</f>
        <v>0</v>
      </c>
      <c r="J59" s="45"/>
    </row>
    <row r="60" spans="1:10" x14ac:dyDescent="0.2">
      <c r="A60" s="36" t="s">
        <v>80</v>
      </c>
      <c r="B60" s="44"/>
      <c r="C60" s="13" t="s">
        <v>30</v>
      </c>
      <c r="D60" s="13" t="s">
        <v>30</v>
      </c>
      <c r="E60" s="13" t="s">
        <v>30</v>
      </c>
      <c r="F60" s="30">
        <f>COUNTIF(C60:E60,"=N")</f>
        <v>0</v>
      </c>
      <c r="J60" s="45"/>
    </row>
    <row r="61" spans="1:10" x14ac:dyDescent="0.2">
      <c r="A61" s="28" t="s">
        <v>81</v>
      </c>
      <c r="B61" s="9"/>
      <c r="C61" s="9"/>
      <c r="D61" s="9"/>
      <c r="E61" s="9"/>
      <c r="F61" s="9"/>
    </row>
    <row r="62" spans="1:10" x14ac:dyDescent="0.2">
      <c r="A62" s="36" t="s">
        <v>82</v>
      </c>
      <c r="B62" s="29" t="s">
        <v>14</v>
      </c>
      <c r="C62" s="13">
        <v>1</v>
      </c>
      <c r="D62" s="13">
        <v>1</v>
      </c>
      <c r="E62" s="13">
        <v>1</v>
      </c>
      <c r="F62" s="46"/>
    </row>
    <row r="63" spans="1:10" x14ac:dyDescent="0.2">
      <c r="A63" s="36" t="s">
        <v>83</v>
      </c>
      <c r="B63" s="18"/>
      <c r="C63" s="13">
        <v>1</v>
      </c>
      <c r="D63" s="13">
        <v>1</v>
      </c>
      <c r="E63" s="13">
        <v>1</v>
      </c>
      <c r="F63" s="46"/>
    </row>
  </sheetData>
  <mergeCells count="12">
    <mergeCell ref="B19:B29"/>
    <mergeCell ref="B30:B43"/>
    <mergeCell ref="B44:B46"/>
    <mergeCell ref="B50:B51"/>
    <mergeCell ref="B58:B60"/>
    <mergeCell ref="B62:B63"/>
    <mergeCell ref="B1:B2"/>
    <mergeCell ref="F1:F2"/>
    <mergeCell ref="F4:F14"/>
    <mergeCell ref="B5:B7"/>
    <mergeCell ref="A14:B14"/>
    <mergeCell ref="B16:B18"/>
  </mergeCells>
  <conditionalFormatting sqref="C16:E54 C59:E60">
    <cfRule type="cellIs" dxfId="3" priority="4" operator="equal">
      <formula>"N"</formula>
    </cfRule>
  </conditionalFormatting>
  <conditionalFormatting sqref="F16:F54 F56:F60">
    <cfRule type="cellIs" dxfId="2" priority="3" operator="greaterThan">
      <formula>0</formula>
    </cfRule>
  </conditionalFormatting>
  <conditionalFormatting sqref="C56:E56">
    <cfRule type="cellIs" dxfId="1" priority="2" operator="equal">
      <formula>"N"</formula>
    </cfRule>
  </conditionalFormatting>
  <conditionalFormatting sqref="C57:E58">
    <cfRule type="cellIs" dxfId="0" priority="1" operator="equal">
      <formula>"N"</formula>
    </cfRule>
  </conditionalFormatting>
  <printOptions horizontalCentered="1"/>
  <pageMargins left="0.7" right="0.7" top="0.75" bottom="0.75" header="0.3" footer="0.3"/>
  <pageSetup scale="90" fitToHeight="0" orientation="portrait" r:id="rId1"/>
  <headerFooter>
    <oddHeader>&amp;C2025-102 RFA Scoring Sheets&amp;RPage &amp;P of &amp;N</oddHeader>
  </headerFooter>
  <rowBreaks count="1" manualBreakCount="1">
    <brk id="2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428677194076af3fdf0648290120b117">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114551f94e579d40ffc552563daeb05c"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8F5688-8A11-4627-8FDE-04496E1CD5AD}"/>
</file>

<file path=customXml/itemProps2.xml><?xml version="1.0" encoding="utf-8"?>
<ds:datastoreItem xmlns:ds="http://schemas.openxmlformats.org/officeDocument/2006/customXml" ds:itemID="{C107F11A-1CDE-4D73-8967-31DD7100E621}"/>
</file>

<file path=customXml/itemProps3.xml><?xml version="1.0" encoding="utf-8"?>
<ds:datastoreItem xmlns:ds="http://schemas.openxmlformats.org/officeDocument/2006/customXml" ds:itemID="{056310ED-8B87-4380-8C8E-C67C4F5E5A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scores'!_Hlk33200406</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cp:lastPrinted>2025-01-10T13:38:17Z</cp:lastPrinted>
  <dcterms:created xsi:type="dcterms:W3CDTF">2025-01-10T13:37:32Z</dcterms:created>
  <dcterms:modified xsi:type="dcterms:W3CDTF">2025-01-10T13:38:54Z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