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3 Mixed Income/"/>
    </mc:Choice>
  </mc:AlternateContent>
  <xr:revisionPtr revIDLastSave="0" documentId="8_{45E4F5F3-FCD5-4F53-A7FF-229FE878175C}" xr6:coauthVersionLast="47" xr6:coauthVersionMax="47" xr10:uidLastSave="{00000000-0000-0000-0000-000000000000}"/>
  <bookViews>
    <workbookView xWindow="-120" yWindow="-120" windowWidth="29040" windowHeight="15720" xr2:uid="{BC9A8726-2230-495D-9A5E-CEB03A9B71F8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6" i="1" l="1"/>
  <c r="M76" i="1"/>
  <c r="U73" i="1"/>
  <c r="M73" i="1"/>
  <c r="U72" i="1"/>
  <c r="M72" i="1"/>
  <c r="U70" i="1"/>
  <c r="M70" i="1"/>
  <c r="U69" i="1"/>
  <c r="M69" i="1"/>
  <c r="U68" i="1"/>
  <c r="M68" i="1"/>
  <c r="U67" i="1"/>
  <c r="M67" i="1"/>
  <c r="U66" i="1"/>
  <c r="M66" i="1"/>
  <c r="U65" i="1"/>
  <c r="M65" i="1"/>
  <c r="U64" i="1"/>
  <c r="M64" i="1"/>
  <c r="U63" i="1"/>
  <c r="M63" i="1"/>
  <c r="U62" i="1"/>
  <c r="M62" i="1"/>
  <c r="U61" i="1"/>
  <c r="M61" i="1"/>
  <c r="U60" i="1"/>
  <c r="M60" i="1"/>
  <c r="U59" i="1"/>
  <c r="M59" i="1"/>
  <c r="U58" i="1"/>
  <c r="M58" i="1"/>
  <c r="U57" i="1"/>
  <c r="M57" i="1"/>
  <c r="U56" i="1"/>
  <c r="M56" i="1"/>
  <c r="U55" i="1"/>
  <c r="M55" i="1"/>
  <c r="U54" i="1"/>
  <c r="M54" i="1"/>
  <c r="U53" i="1"/>
  <c r="M53" i="1"/>
  <c r="U52" i="1"/>
  <c r="M52" i="1"/>
  <c r="U51" i="1"/>
  <c r="M51" i="1"/>
  <c r="U50" i="1"/>
  <c r="M50" i="1"/>
  <c r="U49" i="1"/>
  <c r="M49" i="1"/>
  <c r="U48" i="1"/>
  <c r="M48" i="1"/>
  <c r="U47" i="1"/>
  <c r="M47" i="1"/>
  <c r="U46" i="1"/>
  <c r="M46" i="1"/>
  <c r="U45" i="1"/>
  <c r="M45" i="1"/>
  <c r="U44" i="1"/>
  <c r="M44" i="1"/>
  <c r="U43" i="1"/>
  <c r="M43" i="1"/>
  <c r="U42" i="1"/>
  <c r="M42" i="1"/>
  <c r="U41" i="1"/>
  <c r="M41" i="1"/>
  <c r="U40" i="1"/>
  <c r="M40" i="1"/>
  <c r="U39" i="1"/>
  <c r="M39" i="1"/>
  <c r="U38" i="1"/>
  <c r="M38" i="1"/>
  <c r="U37" i="1"/>
  <c r="M37" i="1"/>
  <c r="U36" i="1"/>
  <c r="M36" i="1"/>
  <c r="U35" i="1"/>
  <c r="M35" i="1"/>
  <c r="U34" i="1"/>
  <c r="M34" i="1"/>
  <c r="U33" i="1"/>
  <c r="M33" i="1"/>
  <c r="U32" i="1"/>
  <c r="M32" i="1"/>
  <c r="U31" i="1"/>
  <c r="M31" i="1"/>
  <c r="U30" i="1"/>
  <c r="M30" i="1"/>
  <c r="U29" i="1"/>
  <c r="M29" i="1"/>
  <c r="U28" i="1"/>
  <c r="M28" i="1"/>
  <c r="U27" i="1"/>
  <c r="M27" i="1"/>
  <c r="U26" i="1"/>
  <c r="M26" i="1"/>
  <c r="U25" i="1"/>
  <c r="M25" i="1"/>
  <c r="U24" i="1"/>
  <c r="M24" i="1"/>
  <c r="U23" i="1"/>
  <c r="M23" i="1"/>
  <c r="U22" i="1"/>
  <c r="M22" i="1"/>
  <c r="U21" i="1"/>
  <c r="M21" i="1"/>
  <c r="U20" i="1"/>
  <c r="M20" i="1"/>
  <c r="U19" i="1"/>
  <c r="M19" i="1"/>
  <c r="U18" i="1"/>
  <c r="M18" i="1"/>
  <c r="U17" i="1"/>
  <c r="M17" i="1"/>
  <c r="U16" i="1"/>
  <c r="M16" i="1"/>
  <c r="U15" i="1"/>
  <c r="M15" i="1"/>
  <c r="U14" i="1"/>
  <c r="M14" i="1"/>
  <c r="U13" i="1"/>
  <c r="M13" i="1"/>
  <c r="U12" i="1"/>
  <c r="M12" i="1"/>
  <c r="U11" i="1"/>
  <c r="M11" i="1"/>
  <c r="U10" i="1"/>
  <c r="M10" i="1"/>
  <c r="U9" i="1"/>
  <c r="M9" i="1"/>
  <c r="U8" i="1"/>
  <c r="M8" i="1"/>
  <c r="U7" i="1"/>
  <c r="M7" i="1"/>
  <c r="U6" i="1"/>
  <c r="M6" i="1"/>
  <c r="U5" i="1"/>
  <c r="M5" i="1"/>
  <c r="U4" i="1"/>
  <c r="M4" i="1"/>
  <c r="U3" i="1"/>
  <c r="M3" i="1"/>
</calcChain>
</file>

<file path=xl/sharedStrings.xml><?xml version="1.0" encoding="utf-8"?>
<sst xmlns="http://schemas.openxmlformats.org/spreadsheetml/2006/main" count="1251" uniqueCount="293">
  <si>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</si>
  <si>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</si>
  <si>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</si>
  <si>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</si>
  <si>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</si>
  <si>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</si>
  <si>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</si>
  <si>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</si>
  <si>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</si>
  <si>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</si>
  <si>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Live Local SAIL Base Request Amount</t>
  </si>
  <si>
    <t>ELI Request Amount</t>
  </si>
  <si>
    <t>Total Live Local SAIL Request Amount (SAIL plus ELI)</t>
  </si>
  <si>
    <t>MMRB Request Amount</t>
  </si>
  <si>
    <t>Non Competitive HC Request Amount</t>
  </si>
  <si>
    <t>Eligible For Funding?</t>
  </si>
  <si>
    <t>Total Points</t>
  </si>
  <si>
    <t>Mixed-Use Development</t>
  </si>
  <si>
    <t>Youth Aging Out of Foster Care Goal</t>
  </si>
  <si>
    <t>Publicly Owned Lands Development Goal</t>
  </si>
  <si>
    <t>Elderly, Mixed-Use  Development</t>
  </si>
  <si>
    <t>Urban In-Fill Development</t>
  </si>
  <si>
    <t>Corporation Funding PSAU</t>
  </si>
  <si>
    <t>A/B/C Leveraging</t>
  </si>
  <si>
    <t>Porixmity Funding Preference</t>
  </si>
  <si>
    <t>Florida Job Creation Preference</t>
  </si>
  <si>
    <t>Lottery Number</t>
  </si>
  <si>
    <t>Eligible Applications</t>
  </si>
  <si>
    <t>2024-220S</t>
  </si>
  <si>
    <t>Blue Fort Harrison</t>
  </si>
  <si>
    <t>Pinellas</t>
  </si>
  <si>
    <t>L</t>
  </si>
  <si>
    <t>Shawn Wilson</t>
  </si>
  <si>
    <t>Blue FH Developer, LLC</t>
  </si>
  <si>
    <t>NC</t>
  </si>
  <si>
    <t>MR 5/6</t>
  </si>
  <si>
    <t>F</t>
  </si>
  <si>
    <t xml:space="preserve"> </t>
  </si>
  <si>
    <t>Y</t>
  </si>
  <si>
    <t>N</t>
  </si>
  <si>
    <t>C</t>
  </si>
  <si>
    <t>2024-221BS</t>
  </si>
  <si>
    <t>Palm Grove</t>
  </si>
  <si>
    <t>Miami-Dade</t>
  </si>
  <si>
    <t>Matthew A. Rieger</t>
  </si>
  <si>
    <t>HTG Palm Grove Developer, LLC</t>
  </si>
  <si>
    <t>HR</t>
  </si>
  <si>
    <t>E, Non-ALF</t>
  </si>
  <si>
    <t>B</t>
  </si>
  <si>
    <t>2024-222BS</t>
  </si>
  <si>
    <t>Oak Hills</t>
  </si>
  <si>
    <t>Marion</t>
  </si>
  <si>
    <t>M</t>
  </si>
  <si>
    <t>HTG Oak Hills Developer, LLC</t>
  </si>
  <si>
    <t>MR 4</t>
  </si>
  <si>
    <t>2024-223BS</t>
  </si>
  <si>
    <t>Skyview Lofts</t>
  </si>
  <si>
    <t xml:space="preserve">Matthew A. Rieger </t>
  </si>
  <si>
    <t>HTG Skyview Developer, LLC</t>
  </si>
  <si>
    <t>2024-224S</t>
  </si>
  <si>
    <t>Tallman Pines - Phase I</t>
  </si>
  <si>
    <t>Broward</t>
  </si>
  <si>
    <t>HTG Tallman Villas Developer, LLC; Building Better Communities, Inc.</t>
  </si>
  <si>
    <t>G</t>
  </si>
  <si>
    <t>A</t>
  </si>
  <si>
    <t>2024-225BS</t>
  </si>
  <si>
    <t>Southward Village CNI Phase 2</t>
  </si>
  <si>
    <t>Lee</t>
  </si>
  <si>
    <t>Vincent R Bennett</t>
  </si>
  <si>
    <t>Fort Myers Developer, LLC; Southwest Florida Affordable Development, LLC</t>
  </si>
  <si>
    <t>2024-226BS</t>
  </si>
  <si>
    <t>Bayside Heights</t>
  </si>
  <si>
    <t>J. David Page</t>
  </si>
  <si>
    <t>Southport Development, Inc., a WA corporation doing business in FL as Southport Development Services, Inc.; Woda Southport Developer Inc.</t>
  </si>
  <si>
    <t>2024-227BS</t>
  </si>
  <si>
    <t>Residences of Lake Worth Beach</t>
  </si>
  <si>
    <t>Palm Beach</t>
  </si>
  <si>
    <t>William T Fabbri</t>
  </si>
  <si>
    <t>The Richman Group of Florida, Inc.</t>
  </si>
  <si>
    <t>2024-228BS</t>
  </si>
  <si>
    <t>Naranja Lakes Apartments</t>
  </si>
  <si>
    <t>2024-229BS</t>
  </si>
  <si>
    <t>Capri Place</t>
  </si>
  <si>
    <t>2024-230BS</t>
  </si>
  <si>
    <t>The Atrium</t>
  </si>
  <si>
    <t>Polk</t>
  </si>
  <si>
    <t>2024-231BS</t>
  </si>
  <si>
    <t>Grace Village</t>
  </si>
  <si>
    <t>Jacques F. Saint-Louis</t>
  </si>
  <si>
    <t>Stone Soup Development, Inc.; Grace Evangelical Baptist Church, Inc.</t>
  </si>
  <si>
    <t>2024-232S</t>
  </si>
  <si>
    <t>Bella Vista at Deland Apartments</t>
  </si>
  <si>
    <t>Volusia</t>
  </si>
  <si>
    <t>Jay P. Brock</t>
  </si>
  <si>
    <t>Atlantic Housing Partners, L.L.L.P.</t>
  </si>
  <si>
    <t>2024-233S</t>
  </si>
  <si>
    <t>Caribbean Isles</t>
  </si>
  <si>
    <t>David O. Deutch</t>
  </si>
  <si>
    <t>Pinnacle Communities, LLC; South Miami Heights Community Development Corporation</t>
  </si>
  <si>
    <t>2024-234S</t>
  </si>
  <si>
    <t>Deland Commons Apartments</t>
  </si>
  <si>
    <t>Scott Culp</t>
  </si>
  <si>
    <t>2024-236S</t>
  </si>
  <si>
    <t>Rainbow Village II</t>
  </si>
  <si>
    <t>RGC Phase II Developer, LLC</t>
  </si>
  <si>
    <t>2024-237S</t>
  </si>
  <si>
    <t>Riverbend Landings - Phase II</t>
  </si>
  <si>
    <t>Seminole</t>
  </si>
  <si>
    <t>2024-238S</t>
  </si>
  <si>
    <t>Rolling Acres Reserve Apartments</t>
  </si>
  <si>
    <t>Lake</t>
  </si>
  <si>
    <t>2024-239BS</t>
  </si>
  <si>
    <t>Southward Village CNI Phase 3</t>
  </si>
  <si>
    <t>2024-240BS</t>
  </si>
  <si>
    <t>Century Crossing</t>
  </si>
  <si>
    <t>Orange</t>
  </si>
  <si>
    <t>2024-241BS</t>
  </si>
  <si>
    <t>Liberty Square Elderly</t>
  </si>
  <si>
    <t>Alberto Milo, Jr.</t>
  </si>
  <si>
    <t>Liberty Square Elderly Developer, LLC</t>
  </si>
  <si>
    <t>2024-242BS</t>
  </si>
  <si>
    <t>Liberty Square Phase Five</t>
  </si>
  <si>
    <t>Liberty Square Phase Five Developer, LLC</t>
  </si>
  <si>
    <t>2024-243BS</t>
  </si>
  <si>
    <t>Catherine Flon Estates</t>
  </si>
  <si>
    <t>Nikul A. Inamdar</t>
  </si>
  <si>
    <t>Catherine Flon Estates Developer, LLC</t>
  </si>
  <si>
    <t>2024-244BS</t>
  </si>
  <si>
    <t>Gallery at SoMi Parc</t>
  </si>
  <si>
    <t>Gallery at SoMi Parc Developer, LLC</t>
  </si>
  <si>
    <t>2024-245BS</t>
  </si>
  <si>
    <t>Residences at Marina Village</t>
  </si>
  <si>
    <t>Residences at Marina Village Developer, LLC</t>
  </si>
  <si>
    <t>2024-246BS</t>
  </si>
  <si>
    <t>Poinciana Terrace</t>
  </si>
  <si>
    <t>Kenneth Naylor</t>
  </si>
  <si>
    <t>Poinciana Terrace Development, LLC</t>
  </si>
  <si>
    <t>2024-247BS</t>
  </si>
  <si>
    <t>Gallery at Rome Yards Phase 3A</t>
  </si>
  <si>
    <t>Hillsborough</t>
  </si>
  <si>
    <t>Rome Yards Phase 3A Developer, LLC</t>
  </si>
  <si>
    <t>2024-248S</t>
  </si>
  <si>
    <t>Ekos Pembroke Park</t>
  </si>
  <si>
    <t>Christopher L. Shear</t>
  </si>
  <si>
    <t xml:space="preserve">Magellan Housing, LLC; MJHS Broward I Developer, LLC ; MHP Broward I Developer, LLC </t>
  </si>
  <si>
    <t>2024-249S</t>
  </si>
  <si>
    <t>Ekos on Collier</t>
  </si>
  <si>
    <t>Collier</t>
  </si>
  <si>
    <t>MHP Collier II Developer, LLC; Magellan Housing, LLC</t>
  </si>
  <si>
    <t>2024-250BS</t>
  </si>
  <si>
    <t>The Arbors at Naranja</t>
  </si>
  <si>
    <t>Michael Ruane</t>
  </si>
  <si>
    <t>ACRUVA Community Developers, LLC; CORE Miami Dade Developer, LLC</t>
  </si>
  <si>
    <t>2024-251BS</t>
  </si>
  <si>
    <t>Arbors at The Ridge</t>
  </si>
  <si>
    <t>Daniel F. Acosta</t>
  </si>
  <si>
    <t>ACRUVA Community Developers, LLC</t>
  </si>
  <si>
    <t>2024-252S</t>
  </si>
  <si>
    <t>Metro Grande II</t>
  </si>
  <si>
    <t>Mara S. Mades</t>
  </si>
  <si>
    <t>Cornerstone Group Partners, LLC</t>
  </si>
  <si>
    <t>2024-253BS</t>
  </si>
  <si>
    <t>Ninth Street Apartments</t>
  </si>
  <si>
    <t>Manatee</t>
  </si>
  <si>
    <t>C.  Hunter Nelson</t>
  </si>
  <si>
    <t>ECG Florida 2023 Developer, LLC</t>
  </si>
  <si>
    <t>2024-254BS</t>
  </si>
  <si>
    <t>Lakeside Lofts</t>
  </si>
  <si>
    <t>C. Hunter Nelson</t>
  </si>
  <si>
    <t>ECG Florida 2023 VII Developer, LLC</t>
  </si>
  <si>
    <t>2024-255S</t>
  </si>
  <si>
    <t>Oakhurst Trace</t>
  </si>
  <si>
    <t>2024-256BS</t>
  </si>
  <si>
    <t>Horse Lake Apartments</t>
  </si>
  <si>
    <t>Hernando</t>
  </si>
  <si>
    <t>ECG Florida 2023 V Developer, LLC</t>
  </si>
  <si>
    <t>2024-257BS</t>
  </si>
  <si>
    <t>Meadow Oaks</t>
  </si>
  <si>
    <t>2024-258BS</t>
  </si>
  <si>
    <t>Santa Rosa Apartments</t>
  </si>
  <si>
    <t>ECG Florida 2023 VI Developer, LLC</t>
  </si>
  <si>
    <t>2024-259BS</t>
  </si>
  <si>
    <t>Fern Grove Phase Two</t>
  </si>
  <si>
    <t>Ted Handel</t>
  </si>
  <si>
    <t>BDG Fern Grove Phase Two Developer, LLC</t>
  </si>
  <si>
    <t>2024-260S</t>
  </si>
  <si>
    <t>Pinellas Heights II</t>
  </si>
  <si>
    <t>Brian Evjen</t>
  </si>
  <si>
    <t>Newstar Development, LLC; PCHA Development, LLC</t>
  </si>
  <si>
    <t>2024-261S</t>
  </si>
  <si>
    <t>DeSoto Workforce Housing</t>
  </si>
  <si>
    <t>J. David Heller</t>
  </si>
  <si>
    <t xml:space="preserve">NRP Sunshine Development LLC </t>
  </si>
  <si>
    <t>2024-262S</t>
  </si>
  <si>
    <t>Lake Saunders Apartments</t>
  </si>
  <si>
    <t>2024-263BS</t>
  </si>
  <si>
    <t>Osprey Landing</t>
  </si>
  <si>
    <t>ACRUVA Community Developers, LLC; CORE Osprey Landing Developer, LLC</t>
  </si>
  <si>
    <t>2024-264BS</t>
  </si>
  <si>
    <t>Urick Street Apartments</t>
  </si>
  <si>
    <t>ECG Florida 2023 III Developer, LLC</t>
  </si>
  <si>
    <t>2024-265BS</t>
  </si>
  <si>
    <t>Perrine Village III</t>
  </si>
  <si>
    <t>Perrine Development III, LLC</t>
  </si>
  <si>
    <t>2024-266BS</t>
  </si>
  <si>
    <t>Kelley Commons</t>
  </si>
  <si>
    <t>APC Kelley Commons Development, LLC; HEF Development, LLC</t>
  </si>
  <si>
    <t>2024-267BS</t>
  </si>
  <si>
    <t>CM Redevelopment Senior</t>
  </si>
  <si>
    <t>Aaron Gornstein</t>
  </si>
  <si>
    <t>Preservation of Affordable Housing LLC</t>
  </si>
  <si>
    <t>2024-268BS</t>
  </si>
  <si>
    <t>CM Redevelopment II</t>
  </si>
  <si>
    <t>2024-269BS</t>
  </si>
  <si>
    <t>Woodlock Manor Phase Two</t>
  </si>
  <si>
    <t>Osceola</t>
  </si>
  <si>
    <t>BDG Woodlock Manor Phase Two Developer, LLC</t>
  </si>
  <si>
    <t>2024-270BS</t>
  </si>
  <si>
    <t>Mallorca Isles</t>
  </si>
  <si>
    <t>Lewis V Swezy</t>
  </si>
  <si>
    <t>RS Development Corp</t>
  </si>
  <si>
    <t>2024-271BS</t>
  </si>
  <si>
    <t>Ivey Apartments</t>
  </si>
  <si>
    <t>ECG South Ivey Developer, LLC</t>
  </si>
  <si>
    <t>2024-272BS</t>
  </si>
  <si>
    <t>Santa Cruz Isles</t>
  </si>
  <si>
    <t>2024-273BS</t>
  </si>
  <si>
    <t>Holden Avenue Apartments</t>
  </si>
  <si>
    <t>ECG Florida 2023 II Developer, LLC</t>
  </si>
  <si>
    <t>2024-274S</t>
  </si>
  <si>
    <t xml:space="preserve">Avery Place Apartments </t>
  </si>
  <si>
    <t>Escambia</t>
  </si>
  <si>
    <t>Renée Sandell</t>
  </si>
  <si>
    <t>Paces Preservation Partners, LLC</t>
  </si>
  <si>
    <t>2024-276BS</t>
  </si>
  <si>
    <t>Arbours at Ocala</t>
  </si>
  <si>
    <t>Sam Johnston</t>
  </si>
  <si>
    <t>Arbour Valley Development, LLC</t>
  </si>
  <si>
    <t>2024-277S</t>
  </si>
  <si>
    <t>Edison Towers II</t>
  </si>
  <si>
    <t>Carol Gardner</t>
  </si>
  <si>
    <t>TEDC Affordable Communities Inc.</t>
  </si>
  <si>
    <t>2024-278BS</t>
  </si>
  <si>
    <t>Notre Communaute</t>
  </si>
  <si>
    <t>Stephanie Berman</t>
  </si>
  <si>
    <t>Carrfour Supportive Housing, Inc.</t>
  </si>
  <si>
    <t>2024-279BS</t>
  </si>
  <si>
    <t>Lenox Avenue Apartments</t>
  </si>
  <si>
    <t>Duval</t>
  </si>
  <si>
    <t>ECG Florida 2023 IV Developer, LLC</t>
  </si>
  <si>
    <t>2024-280BS</t>
  </si>
  <si>
    <t>Quail Roost Transit Village IV</t>
  </si>
  <si>
    <t>Quail Roost IV Development, LLC</t>
  </si>
  <si>
    <t>2024-281BS</t>
  </si>
  <si>
    <t>Vista at Springtree</t>
  </si>
  <si>
    <t>APC Springtree Development, LLC; Dania Beach Quality Housing Solutions, Inc.</t>
  </si>
  <si>
    <t>2024-282BS</t>
  </si>
  <si>
    <t>Lofts at Carver Theater</t>
  </si>
  <si>
    <t>Carver Theater Development, LLC</t>
  </si>
  <si>
    <t>2024-283BS</t>
  </si>
  <si>
    <t>Cardinal Oaks Phase Two</t>
  </si>
  <si>
    <t>Citrus</t>
  </si>
  <si>
    <t>Paula McDonald Rhodes</t>
  </si>
  <si>
    <t>Invictus Development, LLC; Urban Affordable Development, LLC; ADC Communities II, LLC</t>
  </si>
  <si>
    <t>2024-284BS</t>
  </si>
  <si>
    <t>Culmer Apartments II</t>
  </si>
  <si>
    <t>APC Culmer Development II, LLC</t>
  </si>
  <si>
    <t>2024-285BS</t>
  </si>
  <si>
    <t>Hillside Apartments</t>
  </si>
  <si>
    <t>2024-286BS</t>
  </si>
  <si>
    <t>Culmer Apartments III</t>
  </si>
  <si>
    <t>APC Culmer Development III, LLC</t>
  </si>
  <si>
    <t>2024-287S</t>
  </si>
  <si>
    <t>Village of Valor</t>
  </si>
  <si>
    <t>Kathy S Makino-Leipsitz</t>
  </si>
  <si>
    <t>Development Partners, Inc</t>
  </si>
  <si>
    <t>2024-288S</t>
  </si>
  <si>
    <t>Union on Broadway</t>
  </si>
  <si>
    <t>HTG Union Baptist Developer, LLC; The Spectra Organization, Inc.; The Union Missionary Baptist Church, Inc.</t>
  </si>
  <si>
    <t>2024-289S</t>
  </si>
  <si>
    <t>350 Overtown</t>
  </si>
  <si>
    <t>Mario Procida</t>
  </si>
  <si>
    <t>350 SFCLT TBP LLC</t>
  </si>
  <si>
    <t>Ineligible Applications</t>
  </si>
  <si>
    <t>2024-275S</t>
  </si>
  <si>
    <t>Kupfrian Manor</t>
  </si>
  <si>
    <t>2024-290BS</t>
  </si>
  <si>
    <t>Orange on 14th</t>
  </si>
  <si>
    <t>Brian Swanton</t>
  </si>
  <si>
    <t>Gorman &amp; Company, LLC</t>
  </si>
  <si>
    <t>Withdrawn Application</t>
  </si>
  <si>
    <t>2024-235S - withdrawn on 1/11/24</t>
  </si>
  <si>
    <t>Howland Pointe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</si>
</sst>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/>
    </xf>
    <xf numFmtId="0" fontId="4" fillId="0" borderId="1" xfId="2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1" xfId="1" applyNumberFormat="1" applyFont="1" applyBorder="1" applyAlignment="1">
      <alignment horizontal="right" vertical="center" wrapText="1"/>
    </xf>
    <xf numFmtId="0" fontId="3" fillId="0" borderId="0" xfId="0" applyFont="1"/>
  </cellXfs>
  <cellStyles count="3">
    <cellStyle name="Comma" xfId="1" builtinId="3"/>
    <cellStyle name="Comma 3" xfId="2" xr:uid="{75B66C4B-1E7C-4E0C-A3DB-E75D9DAFBE6E}"/>
    <cellStyle name="Normal" xfId="0" builtinId="0"/>
  </cellStyles>
  <dxfs count="4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DC66-63F6-4061-9228-3FFE8EAF1518}">
  <sheetPr>
    <pageSetUpPr fitToPage="1"/>
  </sheetPr>
  <dimension ref="A1:AA76"/>
  <sheetViews>
    <sheetView showGridLines="0" tabSelected="1" zoomScale="130" zoomScaleNormal="13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3" sqref="A3"/>
    </sheetView>
  </sheetViews>
  <sheetFormatPr defaultColWidth="9.140625" defaultRowHeight="12" x14ac:dyDescent="0.2"/>
  <cols>
    <col min="1" max="1" width="9.85546875" style="5" customWidth="1"/>
    <col min="2" max="2" width="12.85546875" style="19" bestFit="1" customWidth="1"/>
    <col min="3" max="3" width="11.140625" style="5" bestFit="1" customWidth="1"/>
    <col min="4" max="4" width="3.140625" style="6" bestFit="1" customWidth="1"/>
    <col min="5" max="5" width="10.42578125" style="5" customWidth="1"/>
    <col min="6" max="6" width="26.5703125" style="5" customWidth="1"/>
    <col min="7" max="7" width="2.85546875" style="6" hidden="1" customWidth="1"/>
    <col min="8" max="8" width="5.140625" style="6" hidden="1" customWidth="1"/>
    <col min="9" max="9" width="5.5703125" style="6" customWidth="1"/>
    <col min="10" max="10" width="4.42578125" style="6" hidden="1" customWidth="1"/>
    <col min="11" max="11" width="10.5703125" style="20" hidden="1" customWidth="1"/>
    <col min="12" max="12" width="10.140625" style="20" hidden="1" customWidth="1"/>
    <col min="13" max="13" width="10" style="5" bestFit="1" customWidth="1"/>
    <col min="14" max="14" width="10.5703125" style="5" hidden="1" customWidth="1"/>
    <col min="15" max="15" width="9.5703125" style="5" hidden="1" customWidth="1"/>
    <col min="16" max="16" width="5.140625" style="5" bestFit="1" customWidth="1"/>
    <col min="17" max="17" width="3.140625" style="5" bestFit="1" customWidth="1"/>
    <col min="18" max="18" width="5.42578125" style="6" bestFit="1" customWidth="1"/>
    <col min="19" max="19" width="7.7109375" style="6" bestFit="1" customWidth="1"/>
    <col min="20" max="20" width="10" style="6" bestFit="1" customWidth="1"/>
    <col min="21" max="21" width="7.7109375" style="6" customWidth="1"/>
    <col min="22" max="22" width="5.42578125" style="6" bestFit="1" customWidth="1"/>
    <col min="23" max="23" width="10.140625" style="5" hidden="1" customWidth="1"/>
    <col min="24" max="24" width="5" style="5" customWidth="1"/>
    <col min="25" max="25" width="6.140625" style="5" bestFit="1" customWidth="1"/>
    <col min="26" max="26" width="7.140625" style="5" customWidth="1"/>
    <col min="27" max="27" width="3.140625" style="6" bestFit="1" customWidth="1"/>
    <col min="28" max="16384" width="9.140625" style="5"/>
  </cols>
  <sheetData>
    <row r="1" spans="1:27" s="4" customFormat="1" ht="71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s="5" customFormat="1" ht="22.5" customHeight="1" x14ac:dyDescent="0.2">
      <c r="A2" s="18" t="s">
        <v>27</v>
      </c>
      <c r="B2" s="19"/>
      <c r="D2" s="6"/>
      <c r="G2" s="6"/>
      <c r="H2" s="6"/>
      <c r="I2" s="6"/>
      <c r="J2" s="6"/>
      <c r="K2" s="20"/>
      <c r="L2" s="20"/>
      <c r="R2" s="6"/>
      <c r="S2" s="6"/>
      <c r="T2" s="6"/>
      <c r="U2" s="6"/>
      <c r="V2" s="6"/>
      <c r="AA2" s="6"/>
    </row>
    <row r="3" spans="1:27" s="5" customFormat="1" ht="24" x14ac:dyDescent="0.2">
      <c r="A3" s="7" t="s">
        <v>28</v>
      </c>
      <c r="B3" s="8" t="s">
        <v>29</v>
      </c>
      <c r="C3" s="7" t="s">
        <v>30</v>
      </c>
      <c r="D3" s="9" t="s">
        <v>31</v>
      </c>
      <c r="E3" s="8" t="s">
        <v>32</v>
      </c>
      <c r="F3" s="8" t="s">
        <v>33</v>
      </c>
      <c r="G3" s="9" t="s">
        <v>34</v>
      </c>
      <c r="H3" s="7" t="s">
        <v>35</v>
      </c>
      <c r="I3" s="10" t="s">
        <v>36</v>
      </c>
      <c r="J3" s="9">
        <v>105</v>
      </c>
      <c r="K3" s="11">
        <v>9975000</v>
      </c>
      <c r="L3" s="11">
        <v>0</v>
      </c>
      <c r="M3" s="21">
        <f>SUM(K3:L3)</f>
        <v>9975000</v>
      </c>
      <c r="N3" s="7" t="s">
        <v>37</v>
      </c>
      <c r="O3" s="11">
        <v>1842192</v>
      </c>
      <c r="P3" s="12" t="s">
        <v>38</v>
      </c>
      <c r="Q3" s="9">
        <v>10</v>
      </c>
      <c r="R3" s="9" t="s">
        <v>39</v>
      </c>
      <c r="S3" s="9" t="s">
        <v>39</v>
      </c>
      <c r="T3" s="9" t="s">
        <v>39</v>
      </c>
      <c r="U3" s="9" t="str">
        <f>IF(R3="","",IF(AND(I3="E, Non-ALF",R3="Y"),"Y","N"))</f>
        <v>N</v>
      </c>
      <c r="V3" s="9" t="s">
        <v>38</v>
      </c>
      <c r="W3" s="13">
        <v>80790.38</v>
      </c>
      <c r="X3" s="14" t="s">
        <v>40</v>
      </c>
      <c r="Y3" s="15" t="s">
        <v>38</v>
      </c>
      <c r="Z3" s="16" t="s">
        <v>38</v>
      </c>
      <c r="AA3" s="9">
        <v>24</v>
      </c>
    </row>
    <row r="4" spans="1:27" s="5" customFormat="1" ht="36" x14ac:dyDescent="0.2">
      <c r="A4" s="7" t="s">
        <v>41</v>
      </c>
      <c r="B4" s="8" t="s">
        <v>42</v>
      </c>
      <c r="C4" s="7" t="s">
        <v>43</v>
      </c>
      <c r="D4" s="9" t="s">
        <v>31</v>
      </c>
      <c r="E4" s="8" t="s">
        <v>44</v>
      </c>
      <c r="F4" s="8" t="s">
        <v>45</v>
      </c>
      <c r="G4" s="9" t="s">
        <v>34</v>
      </c>
      <c r="H4" s="7" t="s">
        <v>46</v>
      </c>
      <c r="I4" s="10" t="s">
        <v>47</v>
      </c>
      <c r="J4" s="9">
        <v>180</v>
      </c>
      <c r="K4" s="11">
        <v>17000000</v>
      </c>
      <c r="L4" s="11">
        <v>0</v>
      </c>
      <c r="M4" s="21">
        <f>SUM(K4:L4)</f>
        <v>17000000</v>
      </c>
      <c r="N4" s="11">
        <v>39000000</v>
      </c>
      <c r="O4" s="11">
        <v>3452347</v>
      </c>
      <c r="P4" s="12" t="s">
        <v>38</v>
      </c>
      <c r="Q4" s="9">
        <v>15</v>
      </c>
      <c r="R4" s="9" t="s">
        <v>38</v>
      </c>
      <c r="S4" s="9" t="s">
        <v>39</v>
      </c>
      <c r="T4" s="9" t="s">
        <v>39</v>
      </c>
      <c r="U4" s="9" t="str">
        <f>IF(R4="","",IF(AND(I4="E, Non-ALF",R4="Y"),"Y","N"))</f>
        <v>Y</v>
      </c>
      <c r="V4" s="9" t="s">
        <v>39</v>
      </c>
      <c r="W4" s="13">
        <v>77483.17</v>
      </c>
      <c r="X4" s="14" t="s">
        <v>48</v>
      </c>
      <c r="Y4" s="15" t="s">
        <v>38</v>
      </c>
      <c r="Z4" s="16" t="s">
        <v>38</v>
      </c>
      <c r="AA4" s="9">
        <v>32</v>
      </c>
    </row>
    <row r="5" spans="1:27" s="5" customFormat="1" ht="36" x14ac:dyDescent="0.2">
      <c r="A5" s="7" t="s">
        <v>49</v>
      </c>
      <c r="B5" s="8" t="s">
        <v>50</v>
      </c>
      <c r="C5" s="7" t="s">
        <v>51</v>
      </c>
      <c r="D5" s="9" t="s">
        <v>52</v>
      </c>
      <c r="E5" s="8" t="s">
        <v>44</v>
      </c>
      <c r="F5" s="8" t="s">
        <v>53</v>
      </c>
      <c r="G5" s="9" t="s">
        <v>34</v>
      </c>
      <c r="H5" s="7" t="s">
        <v>54</v>
      </c>
      <c r="I5" s="10" t="s">
        <v>47</v>
      </c>
      <c r="J5" s="9">
        <v>100</v>
      </c>
      <c r="K5" s="11">
        <v>9500000</v>
      </c>
      <c r="L5" s="11">
        <v>0</v>
      </c>
      <c r="M5" s="21">
        <f>SUM(K5:L5)</f>
        <v>9500000</v>
      </c>
      <c r="N5" s="11">
        <v>15000000</v>
      </c>
      <c r="O5" s="11">
        <v>1367685</v>
      </c>
      <c r="P5" s="9" t="s">
        <v>38</v>
      </c>
      <c r="Q5" s="9">
        <v>15</v>
      </c>
      <c r="R5" s="9" t="s">
        <v>38</v>
      </c>
      <c r="S5" s="9" t="s">
        <v>39</v>
      </c>
      <c r="T5" s="9" t="s">
        <v>39</v>
      </c>
      <c r="U5" s="9" t="str">
        <f>IF(R5="","",IF(AND(I5="E, Non-ALF",R5="Y"),"Y","N"))</f>
        <v>Y</v>
      </c>
      <c r="V5" s="9" t="s">
        <v>39</v>
      </c>
      <c r="W5" s="13">
        <v>92862.5</v>
      </c>
      <c r="X5" s="14" t="s">
        <v>40</v>
      </c>
      <c r="Y5" s="15" t="s">
        <v>38</v>
      </c>
      <c r="Z5" s="16" t="s">
        <v>38</v>
      </c>
      <c r="AA5" s="9">
        <v>12</v>
      </c>
    </row>
    <row r="6" spans="1:27" s="5" customFormat="1" ht="24" x14ac:dyDescent="0.2">
      <c r="A6" s="7" t="s">
        <v>55</v>
      </c>
      <c r="B6" s="8" t="s">
        <v>56</v>
      </c>
      <c r="C6" s="7" t="s">
        <v>43</v>
      </c>
      <c r="D6" s="9" t="s">
        <v>31</v>
      </c>
      <c r="E6" s="8" t="s">
        <v>57</v>
      </c>
      <c r="F6" s="8" t="s">
        <v>58</v>
      </c>
      <c r="G6" s="9" t="s">
        <v>34</v>
      </c>
      <c r="H6" s="7" t="s">
        <v>46</v>
      </c>
      <c r="I6" s="10" t="s">
        <v>36</v>
      </c>
      <c r="J6" s="9">
        <v>126</v>
      </c>
      <c r="K6" s="11">
        <v>11898000</v>
      </c>
      <c r="L6" s="11">
        <v>0</v>
      </c>
      <c r="M6" s="21">
        <f>SUM(K6:L6)</f>
        <v>11898000</v>
      </c>
      <c r="N6" s="11">
        <v>25000000</v>
      </c>
      <c r="O6" s="11">
        <v>2338663</v>
      </c>
      <c r="P6" s="9" t="s">
        <v>38</v>
      </c>
      <c r="Q6" s="9">
        <v>15</v>
      </c>
      <c r="R6" s="9" t="s">
        <v>38</v>
      </c>
      <c r="S6" s="9" t="s">
        <v>38</v>
      </c>
      <c r="T6" s="9" t="s">
        <v>39</v>
      </c>
      <c r="U6" s="9" t="str">
        <f>IF(R6="","",IF(AND(I6="E, Non-ALF",R6="Y"),"Y","N"))</f>
        <v>N</v>
      </c>
      <c r="V6" s="9" t="s">
        <v>38</v>
      </c>
      <c r="W6" s="13">
        <v>77470.14</v>
      </c>
      <c r="X6" s="14" t="s">
        <v>48</v>
      </c>
      <c r="Y6" s="17" t="s">
        <v>38</v>
      </c>
      <c r="Z6" s="9" t="s">
        <v>38</v>
      </c>
      <c r="AA6" s="9">
        <v>13</v>
      </c>
    </row>
    <row r="7" spans="1:27" s="5" customFormat="1" ht="36" x14ac:dyDescent="0.2">
      <c r="A7" s="7" t="s">
        <v>59</v>
      </c>
      <c r="B7" s="8" t="s">
        <v>60</v>
      </c>
      <c r="C7" s="7" t="s">
        <v>61</v>
      </c>
      <c r="D7" s="9" t="s">
        <v>31</v>
      </c>
      <c r="E7" s="8" t="s">
        <v>44</v>
      </c>
      <c r="F7" s="8" t="s">
        <v>62</v>
      </c>
      <c r="G7" s="9" t="s">
        <v>34</v>
      </c>
      <c r="H7" s="7" t="s">
        <v>63</v>
      </c>
      <c r="I7" s="10" t="s">
        <v>36</v>
      </c>
      <c r="J7" s="9">
        <v>80</v>
      </c>
      <c r="K7" s="11">
        <v>7600000</v>
      </c>
      <c r="L7" s="11">
        <v>0</v>
      </c>
      <c r="M7" s="21">
        <f>SUM(K7:L7)</f>
        <v>7600000</v>
      </c>
      <c r="N7" s="7" t="s">
        <v>37</v>
      </c>
      <c r="O7" s="11">
        <v>1309280</v>
      </c>
      <c r="P7" s="9" t="s">
        <v>38</v>
      </c>
      <c r="Q7" s="9">
        <v>15</v>
      </c>
      <c r="R7" s="9" t="s">
        <v>39</v>
      </c>
      <c r="S7" s="9" t="s">
        <v>38</v>
      </c>
      <c r="T7" s="9" t="s">
        <v>38</v>
      </c>
      <c r="U7" s="9" t="str">
        <f>IF(R7="","",IF(AND(I7="E, Non-ALF",R7="Y"),"Y","N"))</f>
        <v>N</v>
      </c>
      <c r="V7" s="9" t="s">
        <v>38</v>
      </c>
      <c r="W7" s="13">
        <v>62229.5</v>
      </c>
      <c r="X7" s="14" t="s">
        <v>64</v>
      </c>
      <c r="Y7" s="17" t="s">
        <v>38</v>
      </c>
      <c r="Z7" s="9" t="s">
        <v>38</v>
      </c>
      <c r="AA7" s="9">
        <v>9</v>
      </c>
    </row>
    <row r="8" spans="1:27" s="5" customFormat="1" ht="36" x14ac:dyDescent="0.2">
      <c r="A8" s="7" t="s">
        <v>65</v>
      </c>
      <c r="B8" s="8" t="s">
        <v>66</v>
      </c>
      <c r="C8" s="7" t="s">
        <v>67</v>
      </c>
      <c r="D8" s="9" t="s">
        <v>52</v>
      </c>
      <c r="E8" s="8" t="s">
        <v>68</v>
      </c>
      <c r="F8" s="8" t="s">
        <v>69</v>
      </c>
      <c r="G8" s="9" t="s">
        <v>34</v>
      </c>
      <c r="H8" s="7" t="s">
        <v>63</v>
      </c>
      <c r="I8" s="10" t="s">
        <v>36</v>
      </c>
      <c r="J8" s="9">
        <v>87</v>
      </c>
      <c r="K8" s="11">
        <v>5000000</v>
      </c>
      <c r="L8" s="11">
        <v>0</v>
      </c>
      <c r="M8" s="21">
        <f>SUM(K8:L8)</f>
        <v>5000000</v>
      </c>
      <c r="N8" s="11">
        <v>25500000</v>
      </c>
      <c r="O8" s="11">
        <v>1906303</v>
      </c>
      <c r="P8" s="9" t="s">
        <v>38</v>
      </c>
      <c r="Q8" s="9">
        <v>15</v>
      </c>
      <c r="R8" s="9" t="s">
        <v>39</v>
      </c>
      <c r="S8" s="9" t="s">
        <v>39</v>
      </c>
      <c r="T8" s="9" t="s">
        <v>38</v>
      </c>
      <c r="U8" s="9" t="str">
        <f>IF(R8="","",IF(AND(I8="E, Non-ALF",R8="Y"),"Y","N"))</f>
        <v>N</v>
      </c>
      <c r="V8" s="9" t="s">
        <v>38</v>
      </c>
      <c r="W8" s="13">
        <v>62367.13</v>
      </c>
      <c r="X8" s="14" t="s">
        <v>64</v>
      </c>
      <c r="Y8" s="17" t="s">
        <v>38</v>
      </c>
      <c r="Z8" s="9" t="s">
        <v>38</v>
      </c>
      <c r="AA8" s="9">
        <v>63</v>
      </c>
    </row>
    <row r="9" spans="1:27" s="5" customFormat="1" ht="60" x14ac:dyDescent="0.2">
      <c r="A9" s="7" t="s">
        <v>70</v>
      </c>
      <c r="B9" s="8" t="s">
        <v>71</v>
      </c>
      <c r="C9" s="7" t="s">
        <v>30</v>
      </c>
      <c r="D9" s="9" t="s">
        <v>31</v>
      </c>
      <c r="E9" s="8" t="s">
        <v>72</v>
      </c>
      <c r="F9" s="8" t="s">
        <v>73</v>
      </c>
      <c r="G9" s="9" t="s">
        <v>34</v>
      </c>
      <c r="H9" s="7" t="s">
        <v>54</v>
      </c>
      <c r="I9" s="10" t="s">
        <v>36</v>
      </c>
      <c r="J9" s="9">
        <v>90</v>
      </c>
      <c r="K9" s="11">
        <v>8400000</v>
      </c>
      <c r="L9" s="11">
        <v>0</v>
      </c>
      <c r="M9" s="21">
        <f>SUM(K9:L9)</f>
        <v>8400000</v>
      </c>
      <c r="N9" s="11">
        <v>17000000</v>
      </c>
      <c r="O9" s="11">
        <v>975000</v>
      </c>
      <c r="P9" s="9" t="s">
        <v>38</v>
      </c>
      <c r="Q9" s="9">
        <v>15</v>
      </c>
      <c r="R9" s="9" t="s">
        <v>39</v>
      </c>
      <c r="S9" s="9" t="s">
        <v>38</v>
      </c>
      <c r="T9" s="9" t="s">
        <v>39</v>
      </c>
      <c r="U9" s="9" t="str">
        <f>IF(R9="","",IF(AND(I9="E, Non-ALF",R9="Y"),"Y","N"))</f>
        <v>N</v>
      </c>
      <c r="V9" s="9" t="s">
        <v>38</v>
      </c>
      <c r="W9" s="13">
        <v>79333.33</v>
      </c>
      <c r="X9" s="14" t="s">
        <v>48</v>
      </c>
      <c r="Y9" s="17" t="s">
        <v>38</v>
      </c>
      <c r="Z9" s="9" t="s">
        <v>38</v>
      </c>
      <c r="AA9" s="9">
        <v>26</v>
      </c>
    </row>
    <row r="10" spans="1:27" s="5" customFormat="1" ht="36" x14ac:dyDescent="0.2">
      <c r="A10" s="7" t="s">
        <v>74</v>
      </c>
      <c r="B10" s="8" t="s">
        <v>75</v>
      </c>
      <c r="C10" s="7" t="s">
        <v>76</v>
      </c>
      <c r="D10" s="9" t="s">
        <v>31</v>
      </c>
      <c r="E10" s="8" t="s">
        <v>77</v>
      </c>
      <c r="F10" s="8" t="s">
        <v>78</v>
      </c>
      <c r="G10" s="9" t="s">
        <v>34</v>
      </c>
      <c r="H10" s="7" t="s">
        <v>35</v>
      </c>
      <c r="I10" s="10" t="s">
        <v>36</v>
      </c>
      <c r="J10" s="9">
        <v>195</v>
      </c>
      <c r="K10" s="11">
        <v>17000000</v>
      </c>
      <c r="L10" s="11">
        <v>1000000</v>
      </c>
      <c r="M10" s="21">
        <f>SUM(K10:L10)</f>
        <v>18000000</v>
      </c>
      <c r="N10" s="11">
        <v>34200000</v>
      </c>
      <c r="O10" s="11">
        <v>1365675</v>
      </c>
      <c r="P10" s="9" t="s">
        <v>38</v>
      </c>
      <c r="Q10" s="9">
        <v>15</v>
      </c>
      <c r="R10" s="9" t="s">
        <v>39</v>
      </c>
      <c r="S10" s="9" t="s">
        <v>39</v>
      </c>
      <c r="T10" s="9" t="s">
        <v>39</v>
      </c>
      <c r="U10" s="9" t="str">
        <f>IF(R10="","",IF(AND(I10="E, Non-ALF",R10="Y"),"Y","N"))</f>
        <v>N</v>
      </c>
      <c r="V10" s="9" t="s">
        <v>38</v>
      </c>
      <c r="W10" s="13">
        <v>48241.53</v>
      </c>
      <c r="X10" s="14" t="s">
        <v>64</v>
      </c>
      <c r="Y10" s="17" t="s">
        <v>38</v>
      </c>
      <c r="Z10" s="9" t="s">
        <v>38</v>
      </c>
      <c r="AA10" s="9">
        <v>59</v>
      </c>
    </row>
    <row r="11" spans="1:27" s="5" customFormat="1" ht="36" x14ac:dyDescent="0.2">
      <c r="A11" s="7" t="s">
        <v>79</v>
      </c>
      <c r="B11" s="8" t="s">
        <v>80</v>
      </c>
      <c r="C11" s="7" t="s">
        <v>43</v>
      </c>
      <c r="D11" s="9" t="s">
        <v>31</v>
      </c>
      <c r="E11" s="8" t="s">
        <v>77</v>
      </c>
      <c r="F11" s="8" t="s">
        <v>78</v>
      </c>
      <c r="G11" s="9" t="s">
        <v>34</v>
      </c>
      <c r="H11" s="7" t="s">
        <v>46</v>
      </c>
      <c r="I11" s="10" t="s">
        <v>47</v>
      </c>
      <c r="J11" s="9">
        <v>160</v>
      </c>
      <c r="K11" s="11">
        <v>17000000</v>
      </c>
      <c r="L11" s="11">
        <v>868400</v>
      </c>
      <c r="M11" s="21">
        <f>SUM(K11:L11)</f>
        <v>17868400</v>
      </c>
      <c r="N11" s="11">
        <v>31100000</v>
      </c>
      <c r="O11" s="11">
        <v>1139087</v>
      </c>
      <c r="P11" s="9" t="s">
        <v>38</v>
      </c>
      <c r="Q11" s="9">
        <v>15</v>
      </c>
      <c r="R11" s="9" t="s">
        <v>38</v>
      </c>
      <c r="S11" s="9" t="s">
        <v>39</v>
      </c>
      <c r="T11" s="9" t="s">
        <v>39</v>
      </c>
      <c r="U11" s="9" t="str">
        <f>IF(R11="","",IF(AND(I11="E, Non-ALF",R11="Y"),"Y","N"))</f>
        <v>Y</v>
      </c>
      <c r="V11" s="9" t="s">
        <v>39</v>
      </c>
      <c r="W11" s="13">
        <v>56719.27</v>
      </c>
      <c r="X11" s="14" t="s">
        <v>64</v>
      </c>
      <c r="Y11" s="17" t="s">
        <v>38</v>
      </c>
      <c r="Z11" s="9" t="s">
        <v>38</v>
      </c>
      <c r="AA11" s="9">
        <v>70</v>
      </c>
    </row>
    <row r="12" spans="1:27" s="5" customFormat="1" ht="24" x14ac:dyDescent="0.2">
      <c r="A12" s="7" t="s">
        <v>81</v>
      </c>
      <c r="B12" s="8" t="s">
        <v>82</v>
      </c>
      <c r="C12" s="7" t="s">
        <v>43</v>
      </c>
      <c r="D12" s="9" t="s">
        <v>31</v>
      </c>
      <c r="E12" s="8" t="s">
        <v>77</v>
      </c>
      <c r="F12" s="8" t="s">
        <v>78</v>
      </c>
      <c r="G12" s="9" t="s">
        <v>34</v>
      </c>
      <c r="H12" s="7" t="s">
        <v>46</v>
      </c>
      <c r="I12" s="10" t="s">
        <v>36</v>
      </c>
      <c r="J12" s="9">
        <v>180</v>
      </c>
      <c r="K12" s="11">
        <v>14180000</v>
      </c>
      <c r="L12" s="11">
        <v>985500</v>
      </c>
      <c r="M12" s="21">
        <f>SUM(K12:L12)</f>
        <v>15165500</v>
      </c>
      <c r="N12" s="11">
        <v>34500000</v>
      </c>
      <c r="O12" s="11">
        <v>1257255</v>
      </c>
      <c r="P12" s="9" t="s">
        <v>38</v>
      </c>
      <c r="Q12" s="9">
        <v>15</v>
      </c>
      <c r="R12" s="9" t="s">
        <v>38</v>
      </c>
      <c r="S12" s="9" t="s">
        <v>39</v>
      </c>
      <c r="T12" s="9" t="s">
        <v>39</v>
      </c>
      <c r="U12" s="9" t="str">
        <f>IF(R12="","",IF(AND(I12="E, Non-ALF",R12="Y"),"Y","N"))</f>
        <v>N</v>
      </c>
      <c r="V12" s="9" t="s">
        <v>38</v>
      </c>
      <c r="W12" s="13">
        <v>42053.82</v>
      </c>
      <c r="X12" s="14" t="s">
        <v>64</v>
      </c>
      <c r="Y12" s="17" t="s">
        <v>38</v>
      </c>
      <c r="Z12" s="9" t="s">
        <v>38</v>
      </c>
      <c r="AA12" s="9">
        <v>7</v>
      </c>
    </row>
    <row r="13" spans="1:27" s="5" customFormat="1" ht="60" x14ac:dyDescent="0.2">
      <c r="A13" s="7" t="s">
        <v>83</v>
      </c>
      <c r="B13" s="8" t="s">
        <v>84</v>
      </c>
      <c r="C13" s="7" t="s">
        <v>85</v>
      </c>
      <c r="D13" s="9" t="s">
        <v>52</v>
      </c>
      <c r="E13" s="8" t="s">
        <v>72</v>
      </c>
      <c r="F13" s="8" t="s">
        <v>73</v>
      </c>
      <c r="G13" s="9" t="s">
        <v>34</v>
      </c>
      <c r="H13" s="7" t="s">
        <v>54</v>
      </c>
      <c r="I13" s="10" t="s">
        <v>36</v>
      </c>
      <c r="J13" s="9">
        <v>150</v>
      </c>
      <c r="K13" s="11">
        <v>11500000</v>
      </c>
      <c r="L13" s="11">
        <v>0</v>
      </c>
      <c r="M13" s="21">
        <f>SUM(K13:L13)</f>
        <v>11500000</v>
      </c>
      <c r="N13" s="11">
        <v>24000000</v>
      </c>
      <c r="O13" s="11">
        <v>2000000</v>
      </c>
      <c r="P13" s="9" t="s">
        <v>38</v>
      </c>
      <c r="Q13" s="9">
        <v>15</v>
      </c>
      <c r="R13" s="9" t="s">
        <v>39</v>
      </c>
      <c r="S13" s="9" t="s">
        <v>38</v>
      </c>
      <c r="T13" s="9" t="s">
        <v>39</v>
      </c>
      <c r="U13" s="9" t="str">
        <f>IF(R13="","",IF(AND(I13="E, Non-ALF",R13="Y"),"Y","N"))</f>
        <v>N</v>
      </c>
      <c r="V13" s="9" t="s">
        <v>38</v>
      </c>
      <c r="W13" s="13">
        <v>74941.67</v>
      </c>
      <c r="X13" s="14" t="s">
        <v>64</v>
      </c>
      <c r="Y13" s="17" t="s">
        <v>38</v>
      </c>
      <c r="Z13" s="9" t="s">
        <v>38</v>
      </c>
      <c r="AA13" s="9">
        <v>35</v>
      </c>
    </row>
    <row r="14" spans="1:27" s="5" customFormat="1" ht="36" x14ac:dyDescent="0.2">
      <c r="A14" s="7" t="s">
        <v>86</v>
      </c>
      <c r="B14" s="8" t="s">
        <v>87</v>
      </c>
      <c r="C14" s="7" t="s">
        <v>43</v>
      </c>
      <c r="D14" s="9" t="s">
        <v>31</v>
      </c>
      <c r="E14" s="8" t="s">
        <v>88</v>
      </c>
      <c r="F14" s="8" t="s">
        <v>89</v>
      </c>
      <c r="G14" s="9" t="s">
        <v>34</v>
      </c>
      <c r="H14" s="7" t="s">
        <v>46</v>
      </c>
      <c r="I14" s="10" t="s">
        <v>47</v>
      </c>
      <c r="J14" s="9">
        <v>90</v>
      </c>
      <c r="K14" s="11">
        <v>13050000</v>
      </c>
      <c r="L14" s="11">
        <v>0</v>
      </c>
      <c r="M14" s="21">
        <f>SUM(K14:L14)</f>
        <v>13050000</v>
      </c>
      <c r="N14" s="11">
        <v>19000000</v>
      </c>
      <c r="O14" s="11">
        <v>990425</v>
      </c>
      <c r="P14" s="9" t="s">
        <v>38</v>
      </c>
      <c r="Q14" s="9">
        <v>15</v>
      </c>
      <c r="R14" s="9" t="s">
        <v>38</v>
      </c>
      <c r="S14" s="9" t="s">
        <v>39</v>
      </c>
      <c r="T14" s="9" t="s">
        <v>39</v>
      </c>
      <c r="U14" s="9" t="str">
        <f>IF(R14="","",IF(AND(I14="E, Non-ALF",R14="Y"),"Y","N"))</f>
        <v>Y</v>
      </c>
      <c r="V14" s="9" t="s">
        <v>39</v>
      </c>
      <c r="W14" s="13">
        <v>77938.95</v>
      </c>
      <c r="X14" s="14" t="s">
        <v>48</v>
      </c>
      <c r="Y14" s="17" t="s">
        <v>38</v>
      </c>
      <c r="Z14" s="9" t="s">
        <v>38</v>
      </c>
      <c r="AA14" s="9">
        <v>45</v>
      </c>
    </row>
    <row r="15" spans="1:27" s="5" customFormat="1" ht="36" x14ac:dyDescent="0.2">
      <c r="A15" s="7" t="s">
        <v>90</v>
      </c>
      <c r="B15" s="8" t="s">
        <v>91</v>
      </c>
      <c r="C15" s="7" t="s">
        <v>92</v>
      </c>
      <c r="D15" s="9" t="s">
        <v>52</v>
      </c>
      <c r="E15" s="8" t="s">
        <v>93</v>
      </c>
      <c r="F15" s="8" t="s">
        <v>94</v>
      </c>
      <c r="G15" s="9" t="s">
        <v>34</v>
      </c>
      <c r="H15" s="7" t="s">
        <v>63</v>
      </c>
      <c r="I15" s="10" t="s">
        <v>36</v>
      </c>
      <c r="J15" s="9">
        <v>87</v>
      </c>
      <c r="K15" s="11">
        <v>8990000</v>
      </c>
      <c r="L15" s="11">
        <v>305800</v>
      </c>
      <c r="M15" s="21">
        <f>SUM(K15:L15)</f>
        <v>9295800</v>
      </c>
      <c r="N15" s="7" t="s">
        <v>37</v>
      </c>
      <c r="O15" s="11">
        <v>195233</v>
      </c>
      <c r="P15" s="9" t="s">
        <v>38</v>
      </c>
      <c r="Q15" s="9">
        <v>15</v>
      </c>
      <c r="R15" s="9" t="s">
        <v>38</v>
      </c>
      <c r="S15" s="9" t="s">
        <v>39</v>
      </c>
      <c r="T15" s="9" t="s">
        <v>39</v>
      </c>
      <c r="U15" s="9" t="str">
        <f>IF(R15="","",IF(AND(I15="E, Non-ALF",R15="Y"),"Y","N"))</f>
        <v>N</v>
      </c>
      <c r="V15" s="9" t="s">
        <v>39</v>
      </c>
      <c r="W15" s="13">
        <v>76038</v>
      </c>
      <c r="X15" s="14" t="s">
        <v>48</v>
      </c>
      <c r="Y15" s="17" t="s">
        <v>38</v>
      </c>
      <c r="Z15" s="9" t="s">
        <v>38</v>
      </c>
      <c r="AA15" s="9">
        <v>15</v>
      </c>
    </row>
    <row r="16" spans="1:27" s="5" customFormat="1" ht="36" x14ac:dyDescent="0.2">
      <c r="A16" s="7" t="s">
        <v>95</v>
      </c>
      <c r="B16" s="8" t="s">
        <v>96</v>
      </c>
      <c r="C16" s="7" t="s">
        <v>43</v>
      </c>
      <c r="D16" s="9" t="s">
        <v>31</v>
      </c>
      <c r="E16" s="8" t="s">
        <v>97</v>
      </c>
      <c r="F16" s="8" t="s">
        <v>98</v>
      </c>
      <c r="G16" s="9" t="s">
        <v>34</v>
      </c>
      <c r="H16" s="7" t="s">
        <v>46</v>
      </c>
      <c r="I16" s="10" t="s">
        <v>47</v>
      </c>
      <c r="J16" s="9">
        <v>142</v>
      </c>
      <c r="K16" s="11">
        <v>10000000</v>
      </c>
      <c r="L16" s="11">
        <v>0</v>
      </c>
      <c r="M16" s="21">
        <f>SUM(K16:L16)</f>
        <v>10000000</v>
      </c>
      <c r="N16" s="7" t="s">
        <v>37</v>
      </c>
      <c r="O16" s="11">
        <v>3400000</v>
      </c>
      <c r="P16" s="9" t="s">
        <v>38</v>
      </c>
      <c r="Q16" s="9">
        <v>15</v>
      </c>
      <c r="R16" s="9" t="s">
        <v>38</v>
      </c>
      <c r="S16" s="9" t="s">
        <v>39</v>
      </c>
      <c r="T16" s="9" t="s">
        <v>39</v>
      </c>
      <c r="U16" s="9" t="str">
        <f>IF(R16="","",IF(AND(I16="E, Non-ALF",R16="Y"),"Y","N"))</f>
        <v>Y</v>
      </c>
      <c r="V16" s="9" t="s">
        <v>39</v>
      </c>
      <c r="W16" s="13">
        <v>57775.35</v>
      </c>
      <c r="X16" s="14" t="s">
        <v>64</v>
      </c>
      <c r="Y16" s="17" t="s">
        <v>38</v>
      </c>
      <c r="Z16" s="9" t="s">
        <v>38</v>
      </c>
      <c r="AA16" s="9">
        <v>37</v>
      </c>
    </row>
    <row r="17" spans="1:27" s="5" customFormat="1" ht="36" x14ac:dyDescent="0.2">
      <c r="A17" s="7" t="s">
        <v>99</v>
      </c>
      <c r="B17" s="8" t="s">
        <v>100</v>
      </c>
      <c r="C17" s="7" t="s">
        <v>92</v>
      </c>
      <c r="D17" s="9" t="s">
        <v>52</v>
      </c>
      <c r="E17" s="8" t="s">
        <v>101</v>
      </c>
      <c r="F17" s="8" t="s">
        <v>94</v>
      </c>
      <c r="G17" s="9" t="s">
        <v>34</v>
      </c>
      <c r="H17" s="7" t="s">
        <v>54</v>
      </c>
      <c r="I17" s="10" t="s">
        <v>36</v>
      </c>
      <c r="J17" s="9">
        <v>162</v>
      </c>
      <c r="K17" s="11">
        <v>16715000</v>
      </c>
      <c r="L17" s="11">
        <v>556200</v>
      </c>
      <c r="M17" s="21">
        <f>SUM(K17:L17)</f>
        <v>17271200</v>
      </c>
      <c r="N17" s="7" t="s">
        <v>37</v>
      </c>
      <c r="O17" s="11">
        <v>525293</v>
      </c>
      <c r="P17" s="9" t="s">
        <v>38</v>
      </c>
      <c r="Q17" s="9">
        <v>15</v>
      </c>
      <c r="R17" s="9" t="s">
        <v>39</v>
      </c>
      <c r="S17" s="9" t="s">
        <v>39</v>
      </c>
      <c r="T17" s="9" t="s">
        <v>39</v>
      </c>
      <c r="U17" s="9" t="str">
        <f>IF(R17="","",IF(AND(I17="E, Non-ALF",R17="Y"),"Y","N"))</f>
        <v>N</v>
      </c>
      <c r="V17" s="9" t="s">
        <v>38</v>
      </c>
      <c r="W17" s="13">
        <v>92862.5</v>
      </c>
      <c r="X17" s="14" t="s">
        <v>40</v>
      </c>
      <c r="Y17" s="17" t="s">
        <v>38</v>
      </c>
      <c r="Z17" s="9" t="s">
        <v>38</v>
      </c>
      <c r="AA17" s="9">
        <v>47</v>
      </c>
    </row>
    <row r="18" spans="1:27" s="5" customFormat="1" ht="24" x14ac:dyDescent="0.2">
      <c r="A18" s="7" t="s">
        <v>102</v>
      </c>
      <c r="B18" s="8" t="s">
        <v>103</v>
      </c>
      <c r="C18" s="7" t="s">
        <v>43</v>
      </c>
      <c r="D18" s="9" t="s">
        <v>31</v>
      </c>
      <c r="E18" s="8" t="s">
        <v>44</v>
      </c>
      <c r="F18" s="8" t="s">
        <v>104</v>
      </c>
      <c r="G18" s="9" t="s">
        <v>34</v>
      </c>
      <c r="H18" s="7" t="s">
        <v>46</v>
      </c>
      <c r="I18" s="10" t="s">
        <v>36</v>
      </c>
      <c r="J18" s="9">
        <v>200</v>
      </c>
      <c r="K18" s="11">
        <v>17000000</v>
      </c>
      <c r="L18" s="11">
        <v>0</v>
      </c>
      <c r="M18" s="21">
        <f>SUM(K18:L18)</f>
        <v>17000000</v>
      </c>
      <c r="N18" s="7" t="s">
        <v>37</v>
      </c>
      <c r="O18" s="11">
        <v>4664466</v>
      </c>
      <c r="P18" s="9" t="s">
        <v>38</v>
      </c>
      <c r="Q18" s="9">
        <v>15</v>
      </c>
      <c r="R18" s="9" t="s">
        <v>38</v>
      </c>
      <c r="S18" s="9" t="s">
        <v>38</v>
      </c>
      <c r="T18" s="9" t="s">
        <v>38</v>
      </c>
      <c r="U18" s="9" t="str">
        <f>IF(R18="","",IF(AND(I18="E, Non-ALF",R18="Y"),"Y","N"))</f>
        <v>N</v>
      </c>
      <c r="V18" s="9" t="s">
        <v>38</v>
      </c>
      <c r="W18" s="13">
        <v>64853.41</v>
      </c>
      <c r="X18" s="14" t="s">
        <v>64</v>
      </c>
      <c r="Y18" s="17" t="s">
        <v>38</v>
      </c>
      <c r="Z18" s="9" t="s">
        <v>38</v>
      </c>
      <c r="AA18" s="9">
        <v>65</v>
      </c>
    </row>
    <row r="19" spans="1:27" s="5" customFormat="1" ht="36" x14ac:dyDescent="0.2">
      <c r="A19" s="7" t="s">
        <v>105</v>
      </c>
      <c r="B19" s="8" t="s">
        <v>106</v>
      </c>
      <c r="C19" s="7" t="s">
        <v>107</v>
      </c>
      <c r="D19" s="9" t="s">
        <v>52</v>
      </c>
      <c r="E19" s="8" t="s">
        <v>93</v>
      </c>
      <c r="F19" s="8" t="s">
        <v>94</v>
      </c>
      <c r="G19" s="9" t="s">
        <v>34</v>
      </c>
      <c r="H19" s="7" t="s">
        <v>54</v>
      </c>
      <c r="I19" s="10" t="s">
        <v>36</v>
      </c>
      <c r="J19" s="9">
        <v>50</v>
      </c>
      <c r="K19" s="11">
        <v>4252821</v>
      </c>
      <c r="L19" s="11">
        <v>188700</v>
      </c>
      <c r="M19" s="21">
        <f>SUM(K19:L19)</f>
        <v>4441521</v>
      </c>
      <c r="N19" s="7" t="s">
        <v>37</v>
      </c>
      <c r="O19" s="11">
        <v>88685</v>
      </c>
      <c r="P19" s="9" t="s">
        <v>38</v>
      </c>
      <c r="Q19" s="9">
        <v>15</v>
      </c>
      <c r="R19" s="9" t="s">
        <v>38</v>
      </c>
      <c r="S19" s="9" t="s">
        <v>39</v>
      </c>
      <c r="T19" s="9" t="s">
        <v>39</v>
      </c>
      <c r="U19" s="9" t="str">
        <f>IF(R19="","",IF(AND(I19="E, Non-ALF",R19="Y"),"Y","N"))</f>
        <v>N</v>
      </c>
      <c r="V19" s="9" t="s">
        <v>39</v>
      </c>
      <c r="W19" s="13">
        <v>58013.85</v>
      </c>
      <c r="X19" s="14" t="s">
        <v>64</v>
      </c>
      <c r="Y19" s="17" t="s">
        <v>38</v>
      </c>
      <c r="Z19" s="9" t="s">
        <v>38</v>
      </c>
      <c r="AA19" s="9">
        <v>8</v>
      </c>
    </row>
    <row r="20" spans="1:27" s="5" customFormat="1" ht="36" x14ac:dyDescent="0.2">
      <c r="A20" s="7" t="s">
        <v>108</v>
      </c>
      <c r="B20" s="8" t="s">
        <v>109</v>
      </c>
      <c r="C20" s="7" t="s">
        <v>110</v>
      </c>
      <c r="D20" s="9" t="s">
        <v>52</v>
      </c>
      <c r="E20" s="8" t="s">
        <v>93</v>
      </c>
      <c r="F20" s="8" t="s">
        <v>94</v>
      </c>
      <c r="G20" s="9" t="s">
        <v>34</v>
      </c>
      <c r="H20" s="7" t="s">
        <v>63</v>
      </c>
      <c r="I20" s="10" t="s">
        <v>36</v>
      </c>
      <c r="J20" s="9">
        <v>81</v>
      </c>
      <c r="K20" s="11">
        <v>8335000</v>
      </c>
      <c r="L20" s="11">
        <v>336300</v>
      </c>
      <c r="M20" s="21">
        <f>SUM(K20:L20)</f>
        <v>8671300</v>
      </c>
      <c r="N20" s="7" t="s">
        <v>37</v>
      </c>
      <c r="O20" s="11">
        <v>179763</v>
      </c>
      <c r="P20" s="9" t="s">
        <v>38</v>
      </c>
      <c r="Q20" s="9">
        <v>15</v>
      </c>
      <c r="R20" s="9" t="s">
        <v>38</v>
      </c>
      <c r="S20" s="9" t="s">
        <v>39</v>
      </c>
      <c r="T20" s="9" t="s">
        <v>39</v>
      </c>
      <c r="U20" s="9" t="str">
        <f>IF(R20="","",IF(AND(I20="E, Non-ALF",R20="Y"),"Y","N"))</f>
        <v>N</v>
      </c>
      <c r="V20" s="9" t="s">
        <v>39</v>
      </c>
      <c r="W20" s="13">
        <v>87400</v>
      </c>
      <c r="X20" s="14" t="s">
        <v>40</v>
      </c>
      <c r="Y20" s="17" t="s">
        <v>38</v>
      </c>
      <c r="Z20" s="9" t="s">
        <v>38</v>
      </c>
      <c r="AA20" s="9">
        <v>33</v>
      </c>
    </row>
    <row r="21" spans="1:27" s="5" customFormat="1" ht="36" x14ac:dyDescent="0.2">
      <c r="A21" s="7" t="s">
        <v>111</v>
      </c>
      <c r="B21" s="8" t="s">
        <v>112</v>
      </c>
      <c r="C21" s="7" t="s">
        <v>67</v>
      </c>
      <c r="D21" s="9" t="s">
        <v>52</v>
      </c>
      <c r="E21" s="8" t="s">
        <v>68</v>
      </c>
      <c r="F21" s="8" t="s">
        <v>69</v>
      </c>
      <c r="G21" s="9" t="s">
        <v>34</v>
      </c>
      <c r="H21" s="7" t="s">
        <v>63</v>
      </c>
      <c r="I21" s="10" t="s">
        <v>47</v>
      </c>
      <c r="J21" s="9">
        <v>80</v>
      </c>
      <c r="K21" s="11">
        <v>6000000</v>
      </c>
      <c r="L21" s="11">
        <v>0</v>
      </c>
      <c r="M21" s="21">
        <f>SUM(K21:L21)</f>
        <v>6000000</v>
      </c>
      <c r="N21" s="11">
        <v>15000000</v>
      </c>
      <c r="O21" s="11">
        <v>1400252</v>
      </c>
      <c r="P21" s="9" t="s">
        <v>38</v>
      </c>
      <c r="Q21" s="9">
        <v>15</v>
      </c>
      <c r="R21" s="9" t="s">
        <v>38</v>
      </c>
      <c r="S21" s="9" t="s">
        <v>39</v>
      </c>
      <c r="T21" s="9" t="s">
        <v>38</v>
      </c>
      <c r="U21" s="9" t="str">
        <f>IF(R21="","",IF(AND(I21="E, Non-ALF",R21="Y"),"Y","N"))</f>
        <v>Y</v>
      </c>
      <c r="V21" s="9" t="s">
        <v>39</v>
      </c>
      <c r="W21" s="13">
        <v>64202.09</v>
      </c>
      <c r="X21" s="14" t="s">
        <v>64</v>
      </c>
      <c r="Y21" s="17" t="s">
        <v>38</v>
      </c>
      <c r="Z21" s="9" t="s">
        <v>38</v>
      </c>
      <c r="AA21" s="9">
        <v>57</v>
      </c>
    </row>
    <row r="22" spans="1:27" s="5" customFormat="1" ht="60" x14ac:dyDescent="0.2">
      <c r="A22" s="7" t="s">
        <v>113</v>
      </c>
      <c r="B22" s="8" t="s">
        <v>114</v>
      </c>
      <c r="C22" s="7" t="s">
        <v>115</v>
      </c>
      <c r="D22" s="9" t="s">
        <v>31</v>
      </c>
      <c r="E22" s="8" t="s">
        <v>72</v>
      </c>
      <c r="F22" s="8" t="s">
        <v>73</v>
      </c>
      <c r="G22" s="9" t="s">
        <v>34</v>
      </c>
      <c r="H22" s="7" t="s">
        <v>54</v>
      </c>
      <c r="I22" s="10" t="s">
        <v>36</v>
      </c>
      <c r="J22" s="9">
        <v>100</v>
      </c>
      <c r="K22" s="11">
        <v>8800000</v>
      </c>
      <c r="L22" s="11">
        <v>0</v>
      </c>
      <c r="M22" s="21">
        <f>SUM(K22:L22)</f>
        <v>8800000</v>
      </c>
      <c r="N22" s="11">
        <v>18000000</v>
      </c>
      <c r="O22" s="11">
        <v>1590000</v>
      </c>
      <c r="P22" s="9" t="s">
        <v>38</v>
      </c>
      <c r="Q22" s="9">
        <v>15</v>
      </c>
      <c r="R22" s="9" t="s">
        <v>39</v>
      </c>
      <c r="S22" s="9" t="s">
        <v>38</v>
      </c>
      <c r="T22" s="9" t="s">
        <v>39</v>
      </c>
      <c r="U22" s="9" t="str">
        <f>IF(R22="","",IF(AND(I22="E, Non-ALF",R22="Y"),"Y","N"))</f>
        <v>N</v>
      </c>
      <c r="V22" s="9" t="s">
        <v>38</v>
      </c>
      <c r="W22" s="13">
        <v>86020</v>
      </c>
      <c r="X22" s="14" t="s">
        <v>40</v>
      </c>
      <c r="Y22" s="17" t="s">
        <v>38</v>
      </c>
      <c r="Z22" s="9" t="s">
        <v>38</v>
      </c>
      <c r="AA22" s="9">
        <v>14</v>
      </c>
    </row>
    <row r="23" spans="1:27" s="5" customFormat="1" ht="36" x14ac:dyDescent="0.2">
      <c r="A23" s="7" t="s">
        <v>116</v>
      </c>
      <c r="B23" s="8" t="s">
        <v>117</v>
      </c>
      <c r="C23" s="7" t="s">
        <v>43</v>
      </c>
      <c r="D23" s="9" t="s">
        <v>31</v>
      </c>
      <c r="E23" s="8" t="s">
        <v>118</v>
      </c>
      <c r="F23" s="8" t="s">
        <v>119</v>
      </c>
      <c r="G23" s="9" t="s">
        <v>34</v>
      </c>
      <c r="H23" s="7" t="s">
        <v>46</v>
      </c>
      <c r="I23" s="10" t="s">
        <v>47</v>
      </c>
      <c r="J23" s="9">
        <v>132</v>
      </c>
      <c r="K23" s="11">
        <v>2500000</v>
      </c>
      <c r="L23" s="11">
        <v>0</v>
      </c>
      <c r="M23" s="21">
        <f>SUM(K23:L23)</f>
        <v>2500000</v>
      </c>
      <c r="N23" s="11">
        <v>32500000</v>
      </c>
      <c r="O23" s="11">
        <v>2190356</v>
      </c>
      <c r="P23" s="9" t="s">
        <v>38</v>
      </c>
      <c r="Q23" s="9">
        <v>15</v>
      </c>
      <c r="R23" s="9" t="s">
        <v>38</v>
      </c>
      <c r="S23" s="9" t="s">
        <v>39</v>
      </c>
      <c r="T23" s="9" t="s">
        <v>38</v>
      </c>
      <c r="U23" s="9" t="str">
        <f>IF(R23="","",IF(AND(I23="E, Non-ALF",R23="Y"),"Y","N"))</f>
        <v>Y</v>
      </c>
      <c r="V23" s="9" t="s">
        <v>39</v>
      </c>
      <c r="W23" s="13">
        <v>14450.4</v>
      </c>
      <c r="X23" s="14" t="s">
        <v>64</v>
      </c>
      <c r="Y23" s="17" t="s">
        <v>38</v>
      </c>
      <c r="Z23" s="9" t="s">
        <v>38</v>
      </c>
      <c r="AA23" s="9">
        <v>60</v>
      </c>
    </row>
    <row r="24" spans="1:27" s="5" customFormat="1" ht="24" x14ac:dyDescent="0.2">
      <c r="A24" s="7" t="s">
        <v>120</v>
      </c>
      <c r="B24" s="8" t="s">
        <v>121</v>
      </c>
      <c r="C24" s="7" t="s">
        <v>43</v>
      </c>
      <c r="D24" s="9" t="s">
        <v>31</v>
      </c>
      <c r="E24" s="8" t="s">
        <v>118</v>
      </c>
      <c r="F24" s="8" t="s">
        <v>122</v>
      </c>
      <c r="G24" s="9" t="s">
        <v>34</v>
      </c>
      <c r="H24" s="7" t="s">
        <v>46</v>
      </c>
      <c r="I24" s="10" t="s">
        <v>36</v>
      </c>
      <c r="J24" s="9">
        <v>276</v>
      </c>
      <c r="K24" s="11">
        <v>6250000</v>
      </c>
      <c r="L24" s="11">
        <v>0</v>
      </c>
      <c r="M24" s="21">
        <f>SUM(K24:L24)</f>
        <v>6250000</v>
      </c>
      <c r="N24" s="11">
        <v>74250000</v>
      </c>
      <c r="O24" s="11">
        <v>5130465</v>
      </c>
      <c r="P24" s="9" t="s">
        <v>38</v>
      </c>
      <c r="Q24" s="9">
        <v>15</v>
      </c>
      <c r="R24" s="9" t="s">
        <v>38</v>
      </c>
      <c r="S24" s="9" t="s">
        <v>38</v>
      </c>
      <c r="T24" s="9" t="s">
        <v>38</v>
      </c>
      <c r="U24" s="9" t="str">
        <f>IF(R24="","",IF(AND(I24="E, Non-ALF",R24="Y"),"Y","N"))</f>
        <v>N</v>
      </c>
      <c r="V24" s="9" t="s">
        <v>38</v>
      </c>
      <c r="W24" s="13">
        <v>17277.66</v>
      </c>
      <c r="X24" s="14" t="s">
        <v>64</v>
      </c>
      <c r="Y24" s="17" t="s">
        <v>38</v>
      </c>
      <c r="Z24" s="9" t="s">
        <v>38</v>
      </c>
      <c r="AA24" s="9">
        <v>51</v>
      </c>
    </row>
    <row r="25" spans="1:27" s="5" customFormat="1" ht="24" x14ac:dyDescent="0.2">
      <c r="A25" s="7" t="s">
        <v>123</v>
      </c>
      <c r="B25" s="8" t="s">
        <v>124</v>
      </c>
      <c r="C25" s="7" t="s">
        <v>43</v>
      </c>
      <c r="D25" s="9" t="s">
        <v>31</v>
      </c>
      <c r="E25" s="8" t="s">
        <v>125</v>
      </c>
      <c r="F25" s="8" t="s">
        <v>126</v>
      </c>
      <c r="G25" s="9" t="s">
        <v>34</v>
      </c>
      <c r="H25" s="7" t="s">
        <v>46</v>
      </c>
      <c r="I25" s="10" t="s">
        <v>36</v>
      </c>
      <c r="J25" s="9">
        <v>180</v>
      </c>
      <c r="K25" s="11">
        <v>14000000</v>
      </c>
      <c r="L25" s="11">
        <v>0</v>
      </c>
      <c r="M25" s="21">
        <f>SUM(K25:L25)</f>
        <v>14000000</v>
      </c>
      <c r="N25" s="11">
        <v>35000000</v>
      </c>
      <c r="O25" s="11">
        <v>2564048</v>
      </c>
      <c r="P25" s="9" t="s">
        <v>38</v>
      </c>
      <c r="Q25" s="9">
        <v>15</v>
      </c>
      <c r="R25" s="9" t="s">
        <v>38</v>
      </c>
      <c r="S25" s="9" t="s">
        <v>39</v>
      </c>
      <c r="T25" s="9" t="s">
        <v>39</v>
      </c>
      <c r="U25" s="9" t="str">
        <f>IF(R25="","",IF(AND(I25="E, Non-ALF",R25="Y"),"Y","N"))</f>
        <v>N</v>
      </c>
      <c r="V25" s="9" t="s">
        <v>38</v>
      </c>
      <c r="W25" s="13">
        <v>63809.67</v>
      </c>
      <c r="X25" s="14" t="s">
        <v>64</v>
      </c>
      <c r="Y25" s="17" t="s">
        <v>38</v>
      </c>
      <c r="Z25" s="9" t="s">
        <v>38</v>
      </c>
      <c r="AA25" s="9">
        <v>36</v>
      </c>
    </row>
    <row r="26" spans="1:27" s="5" customFormat="1" ht="24" x14ac:dyDescent="0.2">
      <c r="A26" s="7" t="s">
        <v>127</v>
      </c>
      <c r="B26" s="8" t="s">
        <v>128</v>
      </c>
      <c r="C26" s="7" t="s">
        <v>43</v>
      </c>
      <c r="D26" s="9" t="s">
        <v>31</v>
      </c>
      <c r="E26" s="8" t="s">
        <v>118</v>
      </c>
      <c r="F26" s="8" t="s">
        <v>129</v>
      </c>
      <c r="G26" s="9" t="s">
        <v>34</v>
      </c>
      <c r="H26" s="7" t="s">
        <v>46</v>
      </c>
      <c r="I26" s="10" t="s">
        <v>36</v>
      </c>
      <c r="J26" s="9">
        <v>297</v>
      </c>
      <c r="K26" s="11">
        <v>17000000</v>
      </c>
      <c r="L26" s="11">
        <v>1000000</v>
      </c>
      <c r="M26" s="21">
        <f>SUM(K26:L26)</f>
        <v>18000000</v>
      </c>
      <c r="N26" s="11">
        <v>75000000</v>
      </c>
      <c r="O26" s="11">
        <v>1124562</v>
      </c>
      <c r="P26" s="9" t="s">
        <v>38</v>
      </c>
      <c r="Q26" s="9">
        <v>15</v>
      </c>
      <c r="R26" s="9" t="s">
        <v>38</v>
      </c>
      <c r="S26" s="9" t="s">
        <v>39</v>
      </c>
      <c r="T26" s="9" t="s">
        <v>38</v>
      </c>
      <c r="U26" s="9" t="str">
        <f>IF(R26="","",IF(AND(I26="E, Non-ALF",R26="Y"),"Y","N"))</f>
        <v>N</v>
      </c>
      <c r="V26" s="9" t="s">
        <v>38</v>
      </c>
      <c r="W26" s="13">
        <v>39192.58</v>
      </c>
      <c r="X26" s="14" t="s">
        <v>64</v>
      </c>
      <c r="Y26" s="17" t="s">
        <v>38</v>
      </c>
      <c r="Z26" s="9" t="s">
        <v>38</v>
      </c>
      <c r="AA26" s="9">
        <v>50</v>
      </c>
    </row>
    <row r="27" spans="1:27" s="5" customFormat="1" ht="24" x14ac:dyDescent="0.2">
      <c r="A27" s="7" t="s">
        <v>130</v>
      </c>
      <c r="B27" s="8" t="s">
        <v>131</v>
      </c>
      <c r="C27" s="7" t="s">
        <v>76</v>
      </c>
      <c r="D27" s="9" t="s">
        <v>31</v>
      </c>
      <c r="E27" s="8" t="s">
        <v>118</v>
      </c>
      <c r="F27" s="8" t="s">
        <v>132</v>
      </c>
      <c r="G27" s="9" t="s">
        <v>34</v>
      </c>
      <c r="H27" s="7" t="s">
        <v>46</v>
      </c>
      <c r="I27" s="10" t="s">
        <v>36</v>
      </c>
      <c r="J27" s="9">
        <v>148</v>
      </c>
      <c r="K27" s="11">
        <v>15400000</v>
      </c>
      <c r="L27" s="11">
        <v>803000</v>
      </c>
      <c r="M27" s="21">
        <f>SUM(K27:L27)</f>
        <v>16203000</v>
      </c>
      <c r="N27" s="11">
        <v>23000000</v>
      </c>
      <c r="O27" s="11">
        <v>358591</v>
      </c>
      <c r="P27" s="9" t="s">
        <v>38</v>
      </c>
      <c r="Q27" s="9">
        <v>15</v>
      </c>
      <c r="R27" s="9" t="s">
        <v>39</v>
      </c>
      <c r="S27" s="9" t="s">
        <v>39</v>
      </c>
      <c r="T27" s="9" t="s">
        <v>38</v>
      </c>
      <c r="U27" s="9" t="str">
        <f>IF(R27="","",IF(AND(I27="E, Non-ALF",R27="Y"),"Y","N"))</f>
        <v>N</v>
      </c>
      <c r="V27" s="9" t="s">
        <v>38</v>
      </c>
      <c r="W27" s="13">
        <v>51540.95</v>
      </c>
      <c r="X27" s="14" t="s">
        <v>64</v>
      </c>
      <c r="Y27" s="17" t="s">
        <v>38</v>
      </c>
      <c r="Z27" s="9" t="s">
        <v>38</v>
      </c>
      <c r="AA27" s="9">
        <v>17</v>
      </c>
    </row>
    <row r="28" spans="1:27" s="5" customFormat="1" ht="24" x14ac:dyDescent="0.2">
      <c r="A28" s="7" t="s">
        <v>133</v>
      </c>
      <c r="B28" s="8" t="s">
        <v>134</v>
      </c>
      <c r="C28" s="7" t="s">
        <v>115</v>
      </c>
      <c r="D28" s="9" t="s">
        <v>31</v>
      </c>
      <c r="E28" s="8" t="s">
        <v>135</v>
      </c>
      <c r="F28" s="8" t="s">
        <v>136</v>
      </c>
      <c r="G28" s="9" t="s">
        <v>34</v>
      </c>
      <c r="H28" s="7" t="s">
        <v>63</v>
      </c>
      <c r="I28" s="10" t="s">
        <v>36</v>
      </c>
      <c r="J28" s="9">
        <v>180</v>
      </c>
      <c r="K28" s="11">
        <v>17000000</v>
      </c>
      <c r="L28" s="11">
        <v>0</v>
      </c>
      <c r="M28" s="21">
        <f>SUM(K28:L28)</f>
        <v>17000000</v>
      </c>
      <c r="N28" s="11">
        <v>25850000</v>
      </c>
      <c r="O28" s="11">
        <v>2282479</v>
      </c>
      <c r="P28" s="9" t="s">
        <v>38</v>
      </c>
      <c r="Q28" s="9">
        <v>15</v>
      </c>
      <c r="R28" s="9" t="s">
        <v>39</v>
      </c>
      <c r="S28" s="9" t="s">
        <v>39</v>
      </c>
      <c r="T28" s="9" t="s">
        <v>39</v>
      </c>
      <c r="U28" s="9" t="str">
        <f>IF(R28="","",IF(AND(I28="E, Non-ALF",R28="Y"),"Y","N"))</f>
        <v>N</v>
      </c>
      <c r="V28" s="9" t="s">
        <v>38</v>
      </c>
      <c r="W28" s="13">
        <v>99922.22</v>
      </c>
      <c r="X28" s="14" t="s">
        <v>40</v>
      </c>
      <c r="Y28" s="17" t="s">
        <v>38</v>
      </c>
      <c r="Z28" s="9" t="s">
        <v>38</v>
      </c>
      <c r="AA28" s="9">
        <v>67</v>
      </c>
    </row>
    <row r="29" spans="1:27" s="5" customFormat="1" ht="36" x14ac:dyDescent="0.2">
      <c r="A29" s="7" t="s">
        <v>137</v>
      </c>
      <c r="B29" s="8" t="s">
        <v>138</v>
      </c>
      <c r="C29" s="7" t="s">
        <v>139</v>
      </c>
      <c r="D29" s="9" t="s">
        <v>31</v>
      </c>
      <c r="E29" s="8" t="s">
        <v>118</v>
      </c>
      <c r="F29" s="8" t="s">
        <v>140</v>
      </c>
      <c r="G29" s="9" t="s">
        <v>34</v>
      </c>
      <c r="H29" s="7" t="s">
        <v>46</v>
      </c>
      <c r="I29" s="10" t="s">
        <v>36</v>
      </c>
      <c r="J29" s="9">
        <v>234</v>
      </c>
      <c r="K29" s="11">
        <v>17000000</v>
      </c>
      <c r="L29" s="11">
        <v>853300</v>
      </c>
      <c r="M29" s="21">
        <f>SUM(K29:L29)</f>
        <v>17853300</v>
      </c>
      <c r="N29" s="11">
        <v>45700000</v>
      </c>
      <c r="O29" s="11">
        <v>788454</v>
      </c>
      <c r="P29" s="9" t="s">
        <v>38</v>
      </c>
      <c r="Q29" s="9">
        <v>15</v>
      </c>
      <c r="R29" s="9" t="s">
        <v>38</v>
      </c>
      <c r="S29" s="9" t="s">
        <v>39</v>
      </c>
      <c r="T29" s="9" t="s">
        <v>38</v>
      </c>
      <c r="U29" s="9" t="str">
        <f>IF(R29="","",IF(AND(I29="E, Non-ALF",R29="Y"),"Y","N"))</f>
        <v>N</v>
      </c>
      <c r="V29" s="9" t="s">
        <v>38</v>
      </c>
      <c r="W29" s="13">
        <v>50716.25</v>
      </c>
      <c r="X29" s="14" t="s">
        <v>64</v>
      </c>
      <c r="Y29" s="17" t="s">
        <v>38</v>
      </c>
      <c r="Z29" s="9" t="s">
        <v>38</v>
      </c>
      <c r="AA29" s="9">
        <v>39</v>
      </c>
    </row>
    <row r="30" spans="1:27" s="5" customFormat="1" ht="36" x14ac:dyDescent="0.2">
      <c r="A30" s="7" t="s">
        <v>141</v>
      </c>
      <c r="B30" s="8" t="s">
        <v>142</v>
      </c>
      <c r="C30" s="7" t="s">
        <v>61</v>
      </c>
      <c r="D30" s="9" t="s">
        <v>31</v>
      </c>
      <c r="E30" s="8" t="s">
        <v>143</v>
      </c>
      <c r="F30" s="8" t="s">
        <v>144</v>
      </c>
      <c r="G30" s="9" t="s">
        <v>34</v>
      </c>
      <c r="H30" s="7" t="s">
        <v>46</v>
      </c>
      <c r="I30" s="10" t="s">
        <v>47</v>
      </c>
      <c r="J30" s="9">
        <v>150</v>
      </c>
      <c r="K30" s="11">
        <v>9995000</v>
      </c>
      <c r="L30" s="11">
        <v>0</v>
      </c>
      <c r="M30" s="21">
        <f>SUM(K30:L30)</f>
        <v>9995000</v>
      </c>
      <c r="N30" s="7" t="s">
        <v>37</v>
      </c>
      <c r="O30" s="11">
        <v>1620820</v>
      </c>
      <c r="P30" s="9" t="s">
        <v>38</v>
      </c>
      <c r="Q30" s="9">
        <v>15</v>
      </c>
      <c r="R30" s="9" t="s">
        <v>38</v>
      </c>
      <c r="S30" s="9" t="s">
        <v>39</v>
      </c>
      <c r="T30" s="9" t="s">
        <v>39</v>
      </c>
      <c r="U30" s="9" t="str">
        <f>IF(R30="","",IF(AND(I30="E, Non-ALF",R30="Y"),"Y","N"))</f>
        <v>Y</v>
      </c>
      <c r="V30" s="9" t="s">
        <v>39</v>
      </c>
      <c r="W30" s="13">
        <v>41831.870000000003</v>
      </c>
      <c r="X30" s="14" t="s">
        <v>64</v>
      </c>
      <c r="Y30" s="17" t="s">
        <v>38</v>
      </c>
      <c r="Z30" s="9" t="s">
        <v>38</v>
      </c>
      <c r="AA30" s="9">
        <v>5</v>
      </c>
    </row>
    <row r="31" spans="1:27" s="5" customFormat="1" ht="24" x14ac:dyDescent="0.2">
      <c r="A31" s="7" t="s">
        <v>145</v>
      </c>
      <c r="B31" s="8" t="s">
        <v>146</v>
      </c>
      <c r="C31" s="7" t="s">
        <v>147</v>
      </c>
      <c r="D31" s="9" t="s">
        <v>52</v>
      </c>
      <c r="E31" s="8" t="s">
        <v>143</v>
      </c>
      <c r="F31" s="8" t="s">
        <v>148</v>
      </c>
      <c r="G31" s="9" t="s">
        <v>34</v>
      </c>
      <c r="H31" s="7" t="s">
        <v>46</v>
      </c>
      <c r="I31" s="10" t="s">
        <v>36</v>
      </c>
      <c r="J31" s="9">
        <v>160</v>
      </c>
      <c r="K31" s="11">
        <v>11995000</v>
      </c>
      <c r="L31" s="11">
        <v>0</v>
      </c>
      <c r="M31" s="21">
        <f>SUM(K31:L31)</f>
        <v>11995000</v>
      </c>
      <c r="N31" s="11">
        <v>38625000</v>
      </c>
      <c r="O31" s="11">
        <v>2717232</v>
      </c>
      <c r="P31" s="9" t="s">
        <v>38</v>
      </c>
      <c r="Q31" s="9">
        <v>15</v>
      </c>
      <c r="R31" s="9" t="s">
        <v>39</v>
      </c>
      <c r="S31" s="9" t="s">
        <v>39</v>
      </c>
      <c r="T31" s="9" t="s">
        <v>39</v>
      </c>
      <c r="U31" s="9" t="str">
        <f>IF(R31="","",IF(AND(I31="E, Non-ALF",R31="Y"),"Y","N"))</f>
        <v>N</v>
      </c>
      <c r="V31" s="9" t="s">
        <v>38</v>
      </c>
      <c r="W31" s="13">
        <v>61505.11</v>
      </c>
      <c r="X31" s="14" t="s">
        <v>64</v>
      </c>
      <c r="Y31" s="17" t="s">
        <v>38</v>
      </c>
      <c r="Z31" s="9" t="s">
        <v>38</v>
      </c>
      <c r="AA31" s="9">
        <v>1</v>
      </c>
    </row>
    <row r="32" spans="1:27" s="5" customFormat="1" ht="36" x14ac:dyDescent="0.2">
      <c r="A32" s="7" t="s">
        <v>149</v>
      </c>
      <c r="B32" s="8" t="s">
        <v>150</v>
      </c>
      <c r="C32" s="7" t="s">
        <v>43</v>
      </c>
      <c r="D32" s="9" t="s">
        <v>31</v>
      </c>
      <c r="E32" s="8" t="s">
        <v>151</v>
      </c>
      <c r="F32" s="8" t="s">
        <v>152</v>
      </c>
      <c r="G32" s="9" t="s">
        <v>34</v>
      </c>
      <c r="H32" s="7" t="s">
        <v>46</v>
      </c>
      <c r="I32" s="10" t="s">
        <v>47</v>
      </c>
      <c r="J32" s="9">
        <v>110</v>
      </c>
      <c r="K32" s="11">
        <v>13200000</v>
      </c>
      <c r="L32" s="11">
        <v>0</v>
      </c>
      <c r="M32" s="21">
        <f>SUM(K32:L32)</f>
        <v>13200000</v>
      </c>
      <c r="N32" s="11">
        <v>22500000</v>
      </c>
      <c r="O32" s="11">
        <v>1474872</v>
      </c>
      <c r="P32" s="9" t="s">
        <v>38</v>
      </c>
      <c r="Q32" s="9">
        <v>15</v>
      </c>
      <c r="R32" s="9" t="s">
        <v>38</v>
      </c>
      <c r="S32" s="9" t="s">
        <v>39</v>
      </c>
      <c r="T32" s="9" t="s">
        <v>39</v>
      </c>
      <c r="U32" s="9" t="str">
        <f>IF(R32="","",IF(AND(I32="E, Non-ALF",R32="Y"),"Y","N"))</f>
        <v>Y</v>
      </c>
      <c r="V32" s="9" t="s">
        <v>39</v>
      </c>
      <c r="W32" s="13">
        <v>77938.95</v>
      </c>
      <c r="X32" s="14" t="s">
        <v>48</v>
      </c>
      <c r="Y32" s="17" t="s">
        <v>38</v>
      </c>
      <c r="Z32" s="9" t="s">
        <v>38</v>
      </c>
      <c r="AA32" s="9">
        <v>3</v>
      </c>
    </row>
    <row r="33" spans="1:27" s="5" customFormat="1" ht="24" x14ac:dyDescent="0.2">
      <c r="A33" s="7" t="s">
        <v>153</v>
      </c>
      <c r="B33" s="8" t="s">
        <v>154</v>
      </c>
      <c r="C33" s="7" t="s">
        <v>67</v>
      </c>
      <c r="D33" s="9" t="s">
        <v>52</v>
      </c>
      <c r="E33" s="8" t="s">
        <v>155</v>
      </c>
      <c r="F33" s="8" t="s">
        <v>156</v>
      </c>
      <c r="G33" s="9" t="s">
        <v>34</v>
      </c>
      <c r="H33" s="7" t="s">
        <v>54</v>
      </c>
      <c r="I33" s="10" t="s">
        <v>36</v>
      </c>
      <c r="J33" s="9">
        <v>120</v>
      </c>
      <c r="K33" s="11">
        <v>13800000</v>
      </c>
      <c r="L33" s="11">
        <v>0</v>
      </c>
      <c r="M33" s="21">
        <f>SUM(K33:L33)</f>
        <v>13800000</v>
      </c>
      <c r="N33" s="11">
        <v>21750000</v>
      </c>
      <c r="O33" s="11">
        <v>1466972</v>
      </c>
      <c r="P33" s="9" t="s">
        <v>38</v>
      </c>
      <c r="Q33" s="9">
        <v>15</v>
      </c>
      <c r="R33" s="9" t="s">
        <v>38</v>
      </c>
      <c r="S33" s="9" t="s">
        <v>38</v>
      </c>
      <c r="T33" s="9" t="s">
        <v>39</v>
      </c>
      <c r="U33" s="9" t="str">
        <f>IF(R33="","",IF(AND(I33="E, Non-ALF",R33="Y"),"Y","N"))</f>
        <v>N</v>
      </c>
      <c r="V33" s="9" t="s">
        <v>39</v>
      </c>
      <c r="W33" s="13">
        <v>77424.11</v>
      </c>
      <c r="X33" s="14" t="s">
        <v>48</v>
      </c>
      <c r="Y33" s="17" t="s">
        <v>38</v>
      </c>
      <c r="Z33" s="9" t="s">
        <v>38</v>
      </c>
      <c r="AA33" s="9">
        <v>55</v>
      </c>
    </row>
    <row r="34" spans="1:27" s="5" customFormat="1" ht="36" x14ac:dyDescent="0.2">
      <c r="A34" s="7" t="s">
        <v>157</v>
      </c>
      <c r="B34" s="8" t="s">
        <v>158</v>
      </c>
      <c r="C34" s="7" t="s">
        <v>43</v>
      </c>
      <c r="D34" s="9" t="s">
        <v>31</v>
      </c>
      <c r="E34" s="8" t="s">
        <v>159</v>
      </c>
      <c r="F34" s="8" t="s">
        <v>160</v>
      </c>
      <c r="G34" s="9" t="s">
        <v>34</v>
      </c>
      <c r="H34" s="7" t="s">
        <v>46</v>
      </c>
      <c r="I34" s="10" t="s">
        <v>47</v>
      </c>
      <c r="J34" s="9">
        <v>94</v>
      </c>
      <c r="K34" s="11">
        <v>3000000</v>
      </c>
      <c r="L34" s="11">
        <v>0</v>
      </c>
      <c r="M34" s="21">
        <f>SUM(K34:L34)</f>
        <v>3000000</v>
      </c>
      <c r="N34" s="7" t="s">
        <v>37</v>
      </c>
      <c r="O34" s="11">
        <v>1917261</v>
      </c>
      <c r="P34" s="9" t="s">
        <v>38</v>
      </c>
      <c r="Q34" s="9">
        <v>15</v>
      </c>
      <c r="R34" s="9" t="s">
        <v>38</v>
      </c>
      <c r="S34" s="9" t="s">
        <v>39</v>
      </c>
      <c r="T34" s="9" t="s">
        <v>38</v>
      </c>
      <c r="U34" s="9" t="str">
        <f>IF(R34="","",IF(AND(I34="E, Non-ALF",R34="Y"),"Y","N"))</f>
        <v>Y</v>
      </c>
      <c r="V34" s="9" t="s">
        <v>39</v>
      </c>
      <c r="W34" s="13">
        <v>26183.3</v>
      </c>
      <c r="X34" s="14" t="s">
        <v>64</v>
      </c>
      <c r="Y34" s="17" t="s">
        <v>38</v>
      </c>
      <c r="Z34" s="9" t="s">
        <v>38</v>
      </c>
      <c r="AA34" s="9">
        <v>54</v>
      </c>
    </row>
    <row r="35" spans="1:27" s="5" customFormat="1" ht="24" x14ac:dyDescent="0.2">
      <c r="A35" s="7" t="s">
        <v>161</v>
      </c>
      <c r="B35" s="8" t="s">
        <v>162</v>
      </c>
      <c r="C35" s="7" t="s">
        <v>163</v>
      </c>
      <c r="D35" s="9" t="s">
        <v>52</v>
      </c>
      <c r="E35" s="8" t="s">
        <v>164</v>
      </c>
      <c r="F35" s="8" t="s">
        <v>165</v>
      </c>
      <c r="G35" s="9" t="s">
        <v>34</v>
      </c>
      <c r="H35" s="7" t="s">
        <v>54</v>
      </c>
      <c r="I35" s="10" t="s">
        <v>36</v>
      </c>
      <c r="J35" s="9">
        <v>134</v>
      </c>
      <c r="K35" s="11">
        <v>9500000</v>
      </c>
      <c r="L35" s="11">
        <v>0</v>
      </c>
      <c r="M35" s="21">
        <f>SUM(K35:L35)</f>
        <v>9500000</v>
      </c>
      <c r="N35" s="11">
        <v>27000000</v>
      </c>
      <c r="O35" s="11">
        <v>2130784</v>
      </c>
      <c r="P35" s="9" t="s">
        <v>38</v>
      </c>
      <c r="Q35" s="9">
        <v>15</v>
      </c>
      <c r="R35" s="9" t="s">
        <v>39</v>
      </c>
      <c r="S35" s="9" t="s">
        <v>39</v>
      </c>
      <c r="T35" s="9" t="s">
        <v>39</v>
      </c>
      <c r="U35" s="9" t="str">
        <f>IF(R35="","",IF(AND(I35="E, Non-ALF",R35="Y"),"Y","N"))</f>
        <v>N</v>
      </c>
      <c r="V35" s="9" t="s">
        <v>38</v>
      </c>
      <c r="W35" s="13">
        <v>69300.37</v>
      </c>
      <c r="X35" s="14" t="s">
        <v>64</v>
      </c>
      <c r="Y35" s="17" t="s">
        <v>38</v>
      </c>
      <c r="Z35" s="9" t="s">
        <v>38</v>
      </c>
      <c r="AA35" s="9">
        <v>20</v>
      </c>
    </row>
    <row r="36" spans="1:27" s="5" customFormat="1" ht="24" x14ac:dyDescent="0.2">
      <c r="A36" s="7" t="s">
        <v>166</v>
      </c>
      <c r="B36" s="8" t="s">
        <v>167</v>
      </c>
      <c r="C36" s="7" t="s">
        <v>115</v>
      </c>
      <c r="D36" s="9" t="s">
        <v>31</v>
      </c>
      <c r="E36" s="8" t="s">
        <v>168</v>
      </c>
      <c r="F36" s="8" t="s">
        <v>169</v>
      </c>
      <c r="G36" s="9" t="s">
        <v>34</v>
      </c>
      <c r="H36" s="7" t="s">
        <v>54</v>
      </c>
      <c r="I36" s="10" t="s">
        <v>36</v>
      </c>
      <c r="J36" s="9">
        <v>150</v>
      </c>
      <c r="K36" s="11">
        <v>15000000</v>
      </c>
      <c r="L36" s="11">
        <v>628400</v>
      </c>
      <c r="M36" s="21">
        <f>SUM(K36:L36)</f>
        <v>15628400</v>
      </c>
      <c r="N36" s="11">
        <v>31000000</v>
      </c>
      <c r="O36" s="11">
        <v>370162</v>
      </c>
      <c r="P36" s="9" t="s">
        <v>38</v>
      </c>
      <c r="Q36" s="9">
        <v>15</v>
      </c>
      <c r="R36" s="9" t="s">
        <v>39</v>
      </c>
      <c r="S36" s="9" t="s">
        <v>39</v>
      </c>
      <c r="T36" s="9" t="s">
        <v>39</v>
      </c>
      <c r="U36" s="9" t="str">
        <f>IF(R36="","",IF(AND(I36="E, Non-ALF",R36="Y"),"Y","N"))</f>
        <v>N</v>
      </c>
      <c r="V36" s="9" t="s">
        <v>38</v>
      </c>
      <c r="W36" s="13">
        <v>54931.97</v>
      </c>
      <c r="X36" s="14" t="s">
        <v>64</v>
      </c>
      <c r="Y36" s="17" t="s">
        <v>38</v>
      </c>
      <c r="Z36" s="9" t="s">
        <v>38</v>
      </c>
      <c r="AA36" s="9">
        <v>27</v>
      </c>
    </row>
    <row r="37" spans="1:27" s="5" customFormat="1" ht="60" x14ac:dyDescent="0.2">
      <c r="A37" s="7" t="s">
        <v>170</v>
      </c>
      <c r="B37" s="8" t="s">
        <v>171</v>
      </c>
      <c r="C37" s="7" t="s">
        <v>30</v>
      </c>
      <c r="D37" s="9" t="s">
        <v>31</v>
      </c>
      <c r="E37" s="8" t="s">
        <v>72</v>
      </c>
      <c r="F37" s="8" t="s">
        <v>73</v>
      </c>
      <c r="G37" s="9" t="s">
        <v>34</v>
      </c>
      <c r="H37" s="7" t="s">
        <v>54</v>
      </c>
      <c r="I37" s="10" t="s">
        <v>36</v>
      </c>
      <c r="J37" s="9">
        <v>225</v>
      </c>
      <c r="K37" s="11">
        <v>11200000</v>
      </c>
      <c r="L37" s="11">
        <v>0</v>
      </c>
      <c r="M37" s="21">
        <f>SUM(K37:L37)</f>
        <v>11200000</v>
      </c>
      <c r="N37" s="7" t="s">
        <v>37</v>
      </c>
      <c r="O37" s="11">
        <v>2500000</v>
      </c>
      <c r="P37" s="9" t="s">
        <v>38</v>
      </c>
      <c r="Q37" s="9">
        <v>15</v>
      </c>
      <c r="R37" s="9" t="s">
        <v>39</v>
      </c>
      <c r="S37" s="9" t="s">
        <v>38</v>
      </c>
      <c r="T37" s="9" t="s">
        <v>39</v>
      </c>
      <c r="U37" s="9" t="str">
        <f>IF(R37="","",IF(AND(I37="E, Non-ALF",R37="Y"),"Y","N"))</f>
        <v>N</v>
      </c>
      <c r="V37" s="9" t="s">
        <v>38</v>
      </c>
      <c r="W37" s="13">
        <v>48657.78</v>
      </c>
      <c r="X37" s="14" t="s">
        <v>64</v>
      </c>
      <c r="Y37" s="17" t="s">
        <v>38</v>
      </c>
      <c r="Z37" s="9" t="s">
        <v>38</v>
      </c>
      <c r="AA37" s="9">
        <v>28</v>
      </c>
    </row>
    <row r="38" spans="1:27" s="5" customFormat="1" ht="24" x14ac:dyDescent="0.2">
      <c r="A38" s="7" t="s">
        <v>172</v>
      </c>
      <c r="B38" s="8" t="s">
        <v>173</v>
      </c>
      <c r="C38" s="7" t="s">
        <v>174</v>
      </c>
      <c r="D38" s="9" t="s">
        <v>52</v>
      </c>
      <c r="E38" s="8" t="s">
        <v>164</v>
      </c>
      <c r="F38" s="8" t="s">
        <v>175</v>
      </c>
      <c r="G38" s="9" t="s">
        <v>34</v>
      </c>
      <c r="H38" s="7" t="s">
        <v>54</v>
      </c>
      <c r="I38" s="10" t="s">
        <v>36</v>
      </c>
      <c r="J38" s="9">
        <v>180</v>
      </c>
      <c r="K38" s="11">
        <v>16000000</v>
      </c>
      <c r="L38" s="11">
        <v>0</v>
      </c>
      <c r="M38" s="21">
        <f>SUM(K38:L38)</f>
        <v>16000000</v>
      </c>
      <c r="N38" s="11">
        <v>39000000</v>
      </c>
      <c r="O38" s="11">
        <v>3146468</v>
      </c>
      <c r="P38" s="12" t="s">
        <v>38</v>
      </c>
      <c r="Q38" s="9">
        <v>15</v>
      </c>
      <c r="R38" s="9" t="s">
        <v>38</v>
      </c>
      <c r="S38" s="9" t="s">
        <v>39</v>
      </c>
      <c r="T38" s="9" t="s">
        <v>39</v>
      </c>
      <c r="U38" s="9" t="str">
        <f>IF(R38="","",IF(AND(I38="E, Non-ALF",R38="Y"),"Y","N"))</f>
        <v>N</v>
      </c>
      <c r="V38" s="9" t="s">
        <v>39</v>
      </c>
      <c r="W38" s="13">
        <v>86888.89</v>
      </c>
      <c r="X38" s="14" t="s">
        <v>40</v>
      </c>
      <c r="Y38" s="15" t="s">
        <v>38</v>
      </c>
      <c r="Z38" s="16" t="s">
        <v>38</v>
      </c>
      <c r="AA38" s="9">
        <v>46</v>
      </c>
    </row>
    <row r="39" spans="1:27" s="5" customFormat="1" ht="60" x14ac:dyDescent="0.2">
      <c r="A39" s="7" t="s">
        <v>176</v>
      </c>
      <c r="B39" s="8" t="s">
        <v>177</v>
      </c>
      <c r="C39" s="7" t="s">
        <v>115</v>
      </c>
      <c r="D39" s="9" t="s">
        <v>31</v>
      </c>
      <c r="E39" s="8" t="s">
        <v>72</v>
      </c>
      <c r="F39" s="8" t="s">
        <v>73</v>
      </c>
      <c r="G39" s="9" t="s">
        <v>34</v>
      </c>
      <c r="H39" s="7" t="s">
        <v>63</v>
      </c>
      <c r="I39" s="10" t="s">
        <v>36</v>
      </c>
      <c r="J39" s="9">
        <v>192</v>
      </c>
      <c r="K39" s="11">
        <v>17000000</v>
      </c>
      <c r="L39" s="11">
        <v>0</v>
      </c>
      <c r="M39" s="21">
        <f>SUM(K39:L39)</f>
        <v>17000000</v>
      </c>
      <c r="N39" s="11">
        <v>30000000</v>
      </c>
      <c r="O39" s="11">
        <v>2800000</v>
      </c>
      <c r="P39" s="12" t="s">
        <v>38</v>
      </c>
      <c r="Q39" s="9">
        <v>15</v>
      </c>
      <c r="R39" s="9" t="s">
        <v>39</v>
      </c>
      <c r="S39" s="9" t="s">
        <v>38</v>
      </c>
      <c r="T39" s="9" t="s">
        <v>39</v>
      </c>
      <c r="U39" s="9" t="str">
        <f>IF(R39="","",IF(AND(I39="E, Non-ALF",R39="Y"),"Y","N"))</f>
        <v>N</v>
      </c>
      <c r="V39" s="9" t="s">
        <v>38</v>
      </c>
      <c r="W39" s="13">
        <v>93677.08</v>
      </c>
      <c r="X39" s="14" t="s">
        <v>40</v>
      </c>
      <c r="Y39" s="15" t="s">
        <v>38</v>
      </c>
      <c r="Z39" s="16" t="s">
        <v>38</v>
      </c>
      <c r="AA39" s="9">
        <v>41</v>
      </c>
    </row>
    <row r="40" spans="1:27" s="5" customFormat="1" ht="24" x14ac:dyDescent="0.2">
      <c r="A40" s="7" t="s">
        <v>178</v>
      </c>
      <c r="B40" s="8" t="s">
        <v>179</v>
      </c>
      <c r="C40" s="7" t="s">
        <v>115</v>
      </c>
      <c r="D40" s="9" t="s">
        <v>31</v>
      </c>
      <c r="E40" s="8" t="s">
        <v>164</v>
      </c>
      <c r="F40" s="8" t="s">
        <v>180</v>
      </c>
      <c r="G40" s="9" t="s">
        <v>34</v>
      </c>
      <c r="H40" s="7" t="s">
        <v>54</v>
      </c>
      <c r="I40" s="10" t="s">
        <v>36</v>
      </c>
      <c r="J40" s="9">
        <v>180</v>
      </c>
      <c r="K40" s="11">
        <v>16200000</v>
      </c>
      <c r="L40" s="11">
        <v>702200</v>
      </c>
      <c r="M40" s="21">
        <f>SUM(K40:L40)</f>
        <v>16902200</v>
      </c>
      <c r="N40" s="11">
        <v>36000000</v>
      </c>
      <c r="O40" s="11">
        <v>438962</v>
      </c>
      <c r="P40" s="9" t="s">
        <v>38</v>
      </c>
      <c r="Q40" s="9">
        <v>15</v>
      </c>
      <c r="R40" s="9" t="s">
        <v>39</v>
      </c>
      <c r="S40" s="9" t="s">
        <v>39</v>
      </c>
      <c r="T40" s="9" t="s">
        <v>39</v>
      </c>
      <c r="U40" s="9" t="str">
        <f>IF(R40="","",IF(AND(I40="E, Non-ALF",R40="Y"),"Y","N"))</f>
        <v>N</v>
      </c>
      <c r="V40" s="9" t="s">
        <v>38</v>
      </c>
      <c r="W40" s="13">
        <v>49438.78</v>
      </c>
      <c r="X40" s="14" t="s">
        <v>64</v>
      </c>
      <c r="Y40" s="15" t="s">
        <v>38</v>
      </c>
      <c r="Z40" s="16" t="s">
        <v>38</v>
      </c>
      <c r="AA40" s="9">
        <v>21</v>
      </c>
    </row>
    <row r="41" spans="1:27" s="5" customFormat="1" ht="36" x14ac:dyDescent="0.2">
      <c r="A41" s="7" t="s">
        <v>181</v>
      </c>
      <c r="B41" s="8" t="s">
        <v>182</v>
      </c>
      <c r="C41" s="7" t="s">
        <v>115</v>
      </c>
      <c r="D41" s="9" t="s">
        <v>31</v>
      </c>
      <c r="E41" s="8" t="s">
        <v>183</v>
      </c>
      <c r="F41" s="8" t="s">
        <v>184</v>
      </c>
      <c r="G41" s="9" t="s">
        <v>34</v>
      </c>
      <c r="H41" s="7" t="s">
        <v>35</v>
      </c>
      <c r="I41" s="10" t="s">
        <v>47</v>
      </c>
      <c r="J41" s="9">
        <v>133</v>
      </c>
      <c r="K41" s="11">
        <v>12535000</v>
      </c>
      <c r="L41" s="11">
        <v>0</v>
      </c>
      <c r="M41" s="21">
        <f>SUM(K41:L41)</f>
        <v>12535000</v>
      </c>
      <c r="N41" s="11">
        <v>27000000</v>
      </c>
      <c r="O41" s="11">
        <v>2024873</v>
      </c>
      <c r="P41" s="9" t="s">
        <v>38</v>
      </c>
      <c r="Q41" s="9">
        <v>15</v>
      </c>
      <c r="R41" s="9" t="s">
        <v>38</v>
      </c>
      <c r="S41" s="9" t="s">
        <v>39</v>
      </c>
      <c r="T41" s="9" t="s">
        <v>39</v>
      </c>
      <c r="U41" s="9" t="str">
        <f>IF(R41="","",IF(AND(I41="E, Non-ALF",R41="Y"),"Y","N"))</f>
        <v>Y</v>
      </c>
      <c r="V41" s="9" t="s">
        <v>39</v>
      </c>
      <c r="W41" s="13">
        <v>80150.960000000006</v>
      </c>
      <c r="X41" s="14" t="s">
        <v>40</v>
      </c>
      <c r="Y41" s="17" t="s">
        <v>38</v>
      </c>
      <c r="Z41" s="9" t="s">
        <v>38</v>
      </c>
      <c r="AA41" s="9">
        <v>53</v>
      </c>
    </row>
    <row r="42" spans="1:27" s="5" customFormat="1" ht="36" x14ac:dyDescent="0.2">
      <c r="A42" s="7" t="s">
        <v>185</v>
      </c>
      <c r="B42" s="8" t="s">
        <v>186</v>
      </c>
      <c r="C42" s="7" t="s">
        <v>30</v>
      </c>
      <c r="D42" s="9" t="s">
        <v>31</v>
      </c>
      <c r="E42" s="8" t="s">
        <v>187</v>
      </c>
      <c r="F42" s="8" t="s">
        <v>188</v>
      </c>
      <c r="G42" s="9" t="s">
        <v>34</v>
      </c>
      <c r="H42" s="7" t="s">
        <v>35</v>
      </c>
      <c r="I42" s="10" t="s">
        <v>47</v>
      </c>
      <c r="J42" s="9">
        <v>132</v>
      </c>
      <c r="K42" s="11">
        <v>12540000</v>
      </c>
      <c r="L42" s="11">
        <v>0</v>
      </c>
      <c r="M42" s="21">
        <f>SUM(K42:L42)</f>
        <v>12540000</v>
      </c>
      <c r="N42" s="7" t="s">
        <v>37</v>
      </c>
      <c r="O42" s="11">
        <v>1529350</v>
      </c>
      <c r="P42" s="9" t="s">
        <v>38</v>
      </c>
      <c r="Q42" s="9">
        <v>15</v>
      </c>
      <c r="R42" s="9" t="s">
        <v>38</v>
      </c>
      <c r="S42" s="9" t="s">
        <v>39</v>
      </c>
      <c r="T42" s="9" t="s">
        <v>39</v>
      </c>
      <c r="U42" s="9" t="str">
        <f>IF(R42="","",IF(AND(I42="E, Non-ALF",R42="Y"),"Y","N"))</f>
        <v>Y</v>
      </c>
      <c r="V42" s="9" t="s">
        <v>39</v>
      </c>
      <c r="W42" s="13">
        <v>65334.83</v>
      </c>
      <c r="X42" s="14" t="s">
        <v>64</v>
      </c>
      <c r="Y42" s="17" t="s">
        <v>38</v>
      </c>
      <c r="Z42" s="9" t="s">
        <v>38</v>
      </c>
      <c r="AA42" s="9">
        <v>38</v>
      </c>
    </row>
    <row r="43" spans="1:27" s="5" customFormat="1" ht="36" x14ac:dyDescent="0.2">
      <c r="A43" s="7" t="s">
        <v>189</v>
      </c>
      <c r="B43" s="8" t="s">
        <v>190</v>
      </c>
      <c r="C43" s="7" t="s">
        <v>163</v>
      </c>
      <c r="D43" s="9" t="s">
        <v>52</v>
      </c>
      <c r="E43" s="8" t="s">
        <v>191</v>
      </c>
      <c r="F43" s="8" t="s">
        <v>192</v>
      </c>
      <c r="G43" s="9" t="s">
        <v>34</v>
      </c>
      <c r="H43" s="7" t="s">
        <v>54</v>
      </c>
      <c r="I43" s="10" t="s">
        <v>36</v>
      </c>
      <c r="J43" s="9">
        <v>216</v>
      </c>
      <c r="K43" s="11">
        <v>17000000</v>
      </c>
      <c r="L43" s="11">
        <v>0</v>
      </c>
      <c r="M43" s="21">
        <f>SUM(K43:L43)</f>
        <v>17000000</v>
      </c>
      <c r="N43" s="7" t="s">
        <v>37</v>
      </c>
      <c r="O43" s="11">
        <v>2550596</v>
      </c>
      <c r="P43" s="9" t="s">
        <v>38</v>
      </c>
      <c r="Q43" s="9">
        <v>15</v>
      </c>
      <c r="R43" s="9" t="s">
        <v>38</v>
      </c>
      <c r="S43" s="9" t="s">
        <v>39</v>
      </c>
      <c r="T43" s="9" t="s">
        <v>39</v>
      </c>
      <c r="U43" s="9" t="str">
        <f>IF(R43="","",IF(AND(I43="E, Non-ALF",R43="Y"),"Y","N"))</f>
        <v>N</v>
      </c>
      <c r="V43" s="9" t="s">
        <v>38</v>
      </c>
      <c r="W43" s="13">
        <v>76932.87</v>
      </c>
      <c r="X43" s="14" t="s">
        <v>48</v>
      </c>
      <c r="Y43" s="17" t="s">
        <v>38</v>
      </c>
      <c r="Z43" s="9" t="s">
        <v>38</v>
      </c>
      <c r="AA43" s="9">
        <v>11</v>
      </c>
    </row>
    <row r="44" spans="1:27" s="5" customFormat="1" ht="24" x14ac:dyDescent="0.2">
      <c r="A44" s="7" t="s">
        <v>193</v>
      </c>
      <c r="B44" s="8" t="s">
        <v>194</v>
      </c>
      <c r="C44" s="7" t="s">
        <v>110</v>
      </c>
      <c r="D44" s="9" t="s">
        <v>52</v>
      </c>
      <c r="E44" s="8" t="s">
        <v>93</v>
      </c>
      <c r="F44" s="8" t="s">
        <v>94</v>
      </c>
      <c r="G44" s="9" t="s">
        <v>34</v>
      </c>
      <c r="H44" s="7" t="s">
        <v>54</v>
      </c>
      <c r="I44" s="10" t="s">
        <v>36</v>
      </c>
      <c r="J44" s="9">
        <v>165</v>
      </c>
      <c r="K44" s="11">
        <v>16387754</v>
      </c>
      <c r="L44" s="11">
        <v>608300</v>
      </c>
      <c r="M44" s="21">
        <f>SUM(K44:L44)</f>
        <v>16996054</v>
      </c>
      <c r="N44" s="7" t="s">
        <v>37</v>
      </c>
      <c r="O44" s="11">
        <v>458514</v>
      </c>
      <c r="P44" s="9" t="s">
        <v>38</v>
      </c>
      <c r="Q44" s="9">
        <v>15</v>
      </c>
      <c r="R44" s="9" t="s">
        <v>38</v>
      </c>
      <c r="S44" s="9" t="s">
        <v>39</v>
      </c>
      <c r="T44" s="9" t="s">
        <v>39</v>
      </c>
      <c r="U44" s="9" t="str">
        <f>IF(R44="","",IF(AND(I44="E, Non-ALF",R44="Y"),"Y","N"))</f>
        <v>N</v>
      </c>
      <c r="V44" s="9" t="s">
        <v>39</v>
      </c>
      <c r="W44" s="13">
        <v>77864.73</v>
      </c>
      <c r="X44" s="14" t="s">
        <v>48</v>
      </c>
      <c r="Y44" s="17" t="s">
        <v>38</v>
      </c>
      <c r="Z44" s="9" t="s">
        <v>38</v>
      </c>
      <c r="AA44" s="9">
        <v>2</v>
      </c>
    </row>
    <row r="45" spans="1:27" s="5" customFormat="1" ht="36" x14ac:dyDescent="0.2">
      <c r="A45" s="7" t="s">
        <v>195</v>
      </c>
      <c r="B45" s="8" t="s">
        <v>196</v>
      </c>
      <c r="C45" s="7" t="s">
        <v>43</v>
      </c>
      <c r="D45" s="9" t="s">
        <v>31</v>
      </c>
      <c r="E45" s="8" t="s">
        <v>151</v>
      </c>
      <c r="F45" s="8" t="s">
        <v>197</v>
      </c>
      <c r="G45" s="9" t="s">
        <v>34</v>
      </c>
      <c r="H45" s="7" t="s">
        <v>46</v>
      </c>
      <c r="I45" s="10" t="s">
        <v>36</v>
      </c>
      <c r="J45" s="9">
        <v>110</v>
      </c>
      <c r="K45" s="11">
        <v>12320000</v>
      </c>
      <c r="L45" s="11">
        <v>0</v>
      </c>
      <c r="M45" s="21">
        <f>SUM(K45:L45)</f>
        <v>12320000</v>
      </c>
      <c r="N45" s="11">
        <v>23500000</v>
      </c>
      <c r="O45" s="11">
        <v>1431272</v>
      </c>
      <c r="P45" s="9" t="s">
        <v>38</v>
      </c>
      <c r="Q45" s="9">
        <v>15</v>
      </c>
      <c r="R45" s="9" t="s">
        <v>39</v>
      </c>
      <c r="S45" s="9" t="s">
        <v>39</v>
      </c>
      <c r="T45" s="9" t="s">
        <v>39</v>
      </c>
      <c r="U45" s="9" t="str">
        <f>IF(R45="","",IF(AND(I45="E, Non-ALF",R45="Y"),"Y","N"))</f>
        <v>N</v>
      </c>
      <c r="V45" s="9" t="s">
        <v>38</v>
      </c>
      <c r="W45" s="13">
        <v>77938.95</v>
      </c>
      <c r="X45" s="14" t="s">
        <v>48</v>
      </c>
      <c r="Y45" s="17" t="s">
        <v>38</v>
      </c>
      <c r="Z45" s="9" t="s">
        <v>38</v>
      </c>
      <c r="AA45" s="9">
        <v>52</v>
      </c>
    </row>
    <row r="46" spans="1:27" s="5" customFormat="1" ht="24" x14ac:dyDescent="0.2">
      <c r="A46" s="7" t="s">
        <v>198</v>
      </c>
      <c r="B46" s="8" t="s">
        <v>199</v>
      </c>
      <c r="C46" s="7" t="s">
        <v>110</v>
      </c>
      <c r="D46" s="9" t="s">
        <v>52</v>
      </c>
      <c r="E46" s="8" t="s">
        <v>164</v>
      </c>
      <c r="F46" s="8" t="s">
        <v>200</v>
      </c>
      <c r="G46" s="9" t="s">
        <v>34</v>
      </c>
      <c r="H46" s="7" t="s">
        <v>63</v>
      </c>
      <c r="I46" s="10" t="s">
        <v>36</v>
      </c>
      <c r="J46" s="9">
        <v>150</v>
      </c>
      <c r="K46" s="11">
        <v>10750000</v>
      </c>
      <c r="L46" s="11">
        <v>0</v>
      </c>
      <c r="M46" s="21">
        <f>SUM(K46:L46)</f>
        <v>10750000</v>
      </c>
      <c r="N46" s="11">
        <v>27000000</v>
      </c>
      <c r="O46" s="11">
        <v>2291445</v>
      </c>
      <c r="P46" s="9" t="s">
        <v>38</v>
      </c>
      <c r="Q46" s="9">
        <v>15</v>
      </c>
      <c r="R46" s="9" t="s">
        <v>39</v>
      </c>
      <c r="S46" s="9" t="s">
        <v>39</v>
      </c>
      <c r="T46" s="9" t="s">
        <v>39</v>
      </c>
      <c r="U46" s="9" t="str">
        <f>IF(R46="","",IF(AND(I46="E, Non-ALF",R46="Y"),"Y","N"))</f>
        <v>N</v>
      </c>
      <c r="V46" s="9" t="s">
        <v>38</v>
      </c>
      <c r="W46" s="13">
        <v>65933.33</v>
      </c>
      <c r="X46" s="14" t="s">
        <v>64</v>
      </c>
      <c r="Y46" s="17" t="s">
        <v>38</v>
      </c>
      <c r="Z46" s="9" t="s">
        <v>38</v>
      </c>
      <c r="AA46" s="9">
        <v>6</v>
      </c>
    </row>
    <row r="47" spans="1:27" s="5" customFormat="1" ht="24" x14ac:dyDescent="0.2">
      <c r="A47" s="7" t="s">
        <v>201</v>
      </c>
      <c r="B47" s="8" t="s">
        <v>202</v>
      </c>
      <c r="C47" s="7" t="s">
        <v>43</v>
      </c>
      <c r="D47" s="9" t="s">
        <v>31</v>
      </c>
      <c r="E47" s="8" t="s">
        <v>135</v>
      </c>
      <c r="F47" s="8" t="s">
        <v>203</v>
      </c>
      <c r="G47" s="9" t="s">
        <v>34</v>
      </c>
      <c r="H47" s="7" t="s">
        <v>46</v>
      </c>
      <c r="I47" s="10" t="s">
        <v>36</v>
      </c>
      <c r="J47" s="9">
        <v>156</v>
      </c>
      <c r="K47" s="11">
        <v>14820000</v>
      </c>
      <c r="L47" s="11">
        <v>0</v>
      </c>
      <c r="M47" s="21">
        <f>SUM(K47:L47)</f>
        <v>14820000</v>
      </c>
      <c r="N47" s="11">
        <v>31200000</v>
      </c>
      <c r="O47" s="11">
        <v>2520162</v>
      </c>
      <c r="P47" s="9" t="s">
        <v>38</v>
      </c>
      <c r="Q47" s="9">
        <v>15</v>
      </c>
      <c r="R47" s="9" t="s">
        <v>39</v>
      </c>
      <c r="S47" s="9" t="s">
        <v>39</v>
      </c>
      <c r="T47" s="9" t="s">
        <v>38</v>
      </c>
      <c r="U47" s="9" t="str">
        <f>IF(R47="","",IF(AND(I47="E, Non-ALF",R47="Y"),"Y","N"))</f>
        <v>N</v>
      </c>
      <c r="V47" s="9" t="s">
        <v>38</v>
      </c>
      <c r="W47" s="13">
        <v>72483.22</v>
      </c>
      <c r="X47" s="14" t="s">
        <v>64</v>
      </c>
      <c r="Y47" s="17" t="s">
        <v>38</v>
      </c>
      <c r="Z47" s="9" t="s">
        <v>38</v>
      </c>
      <c r="AA47" s="9">
        <v>56</v>
      </c>
    </row>
    <row r="48" spans="1:27" s="5" customFormat="1" ht="36" x14ac:dyDescent="0.2">
      <c r="A48" s="7" t="s">
        <v>204</v>
      </c>
      <c r="B48" s="8" t="s">
        <v>205</v>
      </c>
      <c r="C48" s="7" t="s">
        <v>61</v>
      </c>
      <c r="D48" s="9" t="s">
        <v>31</v>
      </c>
      <c r="E48" s="8" t="s">
        <v>135</v>
      </c>
      <c r="F48" s="8" t="s">
        <v>206</v>
      </c>
      <c r="G48" s="9" t="s">
        <v>34</v>
      </c>
      <c r="H48" s="7" t="s">
        <v>46</v>
      </c>
      <c r="I48" s="10" t="s">
        <v>36</v>
      </c>
      <c r="J48" s="9">
        <v>162</v>
      </c>
      <c r="K48" s="11">
        <v>15390000</v>
      </c>
      <c r="L48" s="11">
        <v>0</v>
      </c>
      <c r="M48" s="21">
        <f>SUM(K48:L48)</f>
        <v>15390000</v>
      </c>
      <c r="N48" s="11">
        <v>24000000</v>
      </c>
      <c r="O48" s="11">
        <v>2180945</v>
      </c>
      <c r="P48" s="9" t="s">
        <v>38</v>
      </c>
      <c r="Q48" s="9">
        <v>15</v>
      </c>
      <c r="R48" s="9" t="s">
        <v>38</v>
      </c>
      <c r="S48" s="9" t="s">
        <v>39</v>
      </c>
      <c r="T48" s="9" t="s">
        <v>38</v>
      </c>
      <c r="U48" s="9" t="str">
        <f>IF(R48="","",IF(AND(I48="E, Non-ALF",R48="Y"),"Y","N"))</f>
        <v>N</v>
      </c>
      <c r="V48" s="9" t="s">
        <v>38</v>
      </c>
      <c r="W48" s="13">
        <v>64361.440000000002</v>
      </c>
      <c r="X48" s="14" t="s">
        <v>64</v>
      </c>
      <c r="Y48" s="17" t="s">
        <v>38</v>
      </c>
      <c r="Z48" s="9" t="s">
        <v>38</v>
      </c>
      <c r="AA48" s="9">
        <v>48</v>
      </c>
    </row>
    <row r="49" spans="1:27" s="5" customFormat="1" ht="36" x14ac:dyDescent="0.2">
      <c r="A49" s="7" t="s">
        <v>207</v>
      </c>
      <c r="B49" s="8" t="s">
        <v>208</v>
      </c>
      <c r="C49" s="7" t="s">
        <v>43</v>
      </c>
      <c r="D49" s="9" t="s">
        <v>31</v>
      </c>
      <c r="E49" s="8" t="s">
        <v>209</v>
      </c>
      <c r="F49" s="8" t="s">
        <v>210</v>
      </c>
      <c r="G49" s="9" t="s">
        <v>34</v>
      </c>
      <c r="H49" s="7" t="s">
        <v>35</v>
      </c>
      <c r="I49" s="10" t="s">
        <v>47</v>
      </c>
      <c r="J49" s="9">
        <v>80</v>
      </c>
      <c r="K49" s="11">
        <v>6800000</v>
      </c>
      <c r="L49" s="11">
        <v>0</v>
      </c>
      <c r="M49" s="21">
        <f>SUM(K49:L49)</f>
        <v>6800000</v>
      </c>
      <c r="N49" s="11">
        <v>17300000</v>
      </c>
      <c r="O49" s="11">
        <v>1047204</v>
      </c>
      <c r="P49" s="9" t="s">
        <v>38</v>
      </c>
      <c r="Q49" s="9">
        <v>15</v>
      </c>
      <c r="R49" s="9" t="s">
        <v>38</v>
      </c>
      <c r="S49" s="9" t="s">
        <v>39</v>
      </c>
      <c r="T49" s="9" t="s">
        <v>39</v>
      </c>
      <c r="U49" s="9" t="str">
        <f>IF(R49="","",IF(AND(I49="E, Non-ALF",R49="Y"),"Y","N"))</f>
        <v>Y</v>
      </c>
      <c r="V49" s="9" t="s">
        <v>39</v>
      </c>
      <c r="W49" s="13">
        <v>62857.5</v>
      </c>
      <c r="X49" s="14" t="s">
        <v>64</v>
      </c>
      <c r="Y49" s="17" t="s">
        <v>38</v>
      </c>
      <c r="Z49" s="9" t="s">
        <v>38</v>
      </c>
      <c r="AA49" s="9">
        <v>61</v>
      </c>
    </row>
    <row r="50" spans="1:27" s="5" customFormat="1" ht="36" x14ac:dyDescent="0.2">
      <c r="A50" s="7" t="s">
        <v>211</v>
      </c>
      <c r="B50" s="8" t="s">
        <v>212</v>
      </c>
      <c r="C50" s="7" t="s">
        <v>43</v>
      </c>
      <c r="D50" s="9" t="s">
        <v>31</v>
      </c>
      <c r="E50" s="8" t="s">
        <v>209</v>
      </c>
      <c r="F50" s="8" t="s">
        <v>210</v>
      </c>
      <c r="G50" s="9" t="s">
        <v>34</v>
      </c>
      <c r="H50" s="7" t="s">
        <v>54</v>
      </c>
      <c r="I50" s="10" t="s">
        <v>36</v>
      </c>
      <c r="J50" s="9">
        <v>113</v>
      </c>
      <c r="K50" s="11">
        <v>9175000</v>
      </c>
      <c r="L50" s="11">
        <v>0</v>
      </c>
      <c r="M50" s="21">
        <f>SUM(K50:L50)</f>
        <v>9175000</v>
      </c>
      <c r="N50" s="11">
        <v>29000000</v>
      </c>
      <c r="O50" s="11">
        <v>1655504</v>
      </c>
      <c r="P50" s="9" t="s">
        <v>38</v>
      </c>
      <c r="Q50" s="9">
        <v>15</v>
      </c>
      <c r="R50" s="9" t="s">
        <v>39</v>
      </c>
      <c r="S50" s="9" t="s">
        <v>39</v>
      </c>
      <c r="T50" s="9" t="s">
        <v>39</v>
      </c>
      <c r="U50" s="9" t="str">
        <f>IF(R50="","",IF(AND(I50="E, Non-ALF",R50="Y"),"Y","N"))</f>
        <v>N</v>
      </c>
      <c r="V50" s="9" t="s">
        <v>38</v>
      </c>
      <c r="W50" s="13">
        <v>55582.32</v>
      </c>
      <c r="X50" s="14" t="s">
        <v>64</v>
      </c>
      <c r="Y50" s="17" t="s">
        <v>38</v>
      </c>
      <c r="Z50" s="9" t="s">
        <v>38</v>
      </c>
      <c r="AA50" s="9">
        <v>58</v>
      </c>
    </row>
    <row r="51" spans="1:27" s="5" customFormat="1" ht="36" x14ac:dyDescent="0.2">
      <c r="A51" s="7" t="s">
        <v>213</v>
      </c>
      <c r="B51" s="8" t="s">
        <v>214</v>
      </c>
      <c r="C51" s="7" t="s">
        <v>215</v>
      </c>
      <c r="D51" s="9" t="s">
        <v>52</v>
      </c>
      <c r="E51" s="8" t="s">
        <v>183</v>
      </c>
      <c r="F51" s="8" t="s">
        <v>216</v>
      </c>
      <c r="G51" s="9" t="s">
        <v>34</v>
      </c>
      <c r="H51" s="7" t="s">
        <v>54</v>
      </c>
      <c r="I51" s="10" t="s">
        <v>47</v>
      </c>
      <c r="J51" s="9">
        <v>80</v>
      </c>
      <c r="K51" s="11">
        <v>7539850</v>
      </c>
      <c r="L51" s="11">
        <v>0</v>
      </c>
      <c r="M51" s="21">
        <f>SUM(K51:L51)</f>
        <v>7539850</v>
      </c>
      <c r="N51" s="11">
        <v>14000000</v>
      </c>
      <c r="O51" s="11">
        <v>1079813</v>
      </c>
      <c r="P51" s="9" t="s">
        <v>38</v>
      </c>
      <c r="Q51" s="9">
        <v>15</v>
      </c>
      <c r="R51" s="9" t="s">
        <v>38</v>
      </c>
      <c r="S51" s="9" t="s">
        <v>39</v>
      </c>
      <c r="T51" s="9" t="s">
        <v>39</v>
      </c>
      <c r="U51" s="9" t="str">
        <f>IF(R51="","",IF(AND(I51="E, Non-ALF",R51="Y"),"Y","N"))</f>
        <v>Y</v>
      </c>
      <c r="V51" s="9" t="s">
        <v>39</v>
      </c>
      <c r="W51" s="13">
        <v>80150.960000000006</v>
      </c>
      <c r="X51" s="14" t="s">
        <v>40</v>
      </c>
      <c r="Y51" s="17" t="s">
        <v>38</v>
      </c>
      <c r="Z51" s="9" t="s">
        <v>38</v>
      </c>
      <c r="AA51" s="9">
        <v>69</v>
      </c>
    </row>
    <row r="52" spans="1:27" s="5" customFormat="1" ht="24" x14ac:dyDescent="0.2">
      <c r="A52" s="7" t="s">
        <v>217</v>
      </c>
      <c r="B52" s="8" t="s">
        <v>218</v>
      </c>
      <c r="C52" s="7" t="s">
        <v>43</v>
      </c>
      <c r="D52" s="9" t="s">
        <v>31</v>
      </c>
      <c r="E52" s="8" t="s">
        <v>219</v>
      </c>
      <c r="F52" s="8" t="s">
        <v>220</v>
      </c>
      <c r="G52" s="9" t="s">
        <v>34</v>
      </c>
      <c r="H52" s="7" t="s">
        <v>46</v>
      </c>
      <c r="I52" s="10" t="s">
        <v>36</v>
      </c>
      <c r="J52" s="9">
        <v>130</v>
      </c>
      <c r="K52" s="11">
        <v>10400000</v>
      </c>
      <c r="L52" s="11">
        <v>0</v>
      </c>
      <c r="M52" s="21">
        <f>SUM(K52:L52)</f>
        <v>10400000</v>
      </c>
      <c r="N52" s="11">
        <v>22000000</v>
      </c>
      <c r="O52" s="11">
        <v>1952600</v>
      </c>
      <c r="P52" s="9" t="s">
        <v>38</v>
      </c>
      <c r="Q52" s="9">
        <v>15</v>
      </c>
      <c r="R52" s="9" t="s">
        <v>39</v>
      </c>
      <c r="S52" s="9" t="s">
        <v>38</v>
      </c>
      <c r="T52" s="9" t="s">
        <v>39</v>
      </c>
      <c r="U52" s="9" t="str">
        <f>IF(R52="","",IF(AND(I52="E, Non-ALF",R52="Y"),"Y","N"))</f>
        <v>N</v>
      </c>
      <c r="V52" s="9" t="s">
        <v>38</v>
      </c>
      <c r="W52" s="13">
        <v>65632.800000000003</v>
      </c>
      <c r="X52" s="14" t="s">
        <v>64</v>
      </c>
      <c r="Y52" s="17" t="s">
        <v>38</v>
      </c>
      <c r="Z52" s="9" t="s">
        <v>38</v>
      </c>
      <c r="AA52" s="9">
        <v>18</v>
      </c>
    </row>
    <row r="53" spans="1:27" s="5" customFormat="1" ht="24" x14ac:dyDescent="0.2">
      <c r="A53" s="7" t="s">
        <v>221</v>
      </c>
      <c r="B53" s="8" t="s">
        <v>222</v>
      </c>
      <c r="C53" s="7" t="s">
        <v>115</v>
      </c>
      <c r="D53" s="9" t="s">
        <v>31</v>
      </c>
      <c r="E53" s="8" t="s">
        <v>164</v>
      </c>
      <c r="F53" s="8" t="s">
        <v>223</v>
      </c>
      <c r="G53" s="9" t="s">
        <v>34</v>
      </c>
      <c r="H53" s="7" t="s">
        <v>63</v>
      </c>
      <c r="I53" s="10" t="s">
        <v>36</v>
      </c>
      <c r="J53" s="9">
        <v>131</v>
      </c>
      <c r="K53" s="11">
        <v>7860000</v>
      </c>
      <c r="L53" s="11">
        <v>0</v>
      </c>
      <c r="M53" s="21">
        <f>SUM(K53:L53)</f>
        <v>7860000</v>
      </c>
      <c r="N53" s="11">
        <v>23000000</v>
      </c>
      <c r="O53" s="11">
        <v>1935096</v>
      </c>
      <c r="P53" s="9" t="s">
        <v>38</v>
      </c>
      <c r="Q53" s="9">
        <v>15</v>
      </c>
      <c r="R53" s="9" t="s">
        <v>39</v>
      </c>
      <c r="S53" s="9" t="s">
        <v>38</v>
      </c>
      <c r="T53" s="9" t="s">
        <v>39</v>
      </c>
      <c r="U53" s="9" t="str">
        <f>IF(R53="","",IF(AND(I53="E, Non-ALF",R53="Y"),"Y","N"))</f>
        <v>N</v>
      </c>
      <c r="V53" s="9" t="s">
        <v>38</v>
      </c>
      <c r="W53" s="13">
        <v>63480</v>
      </c>
      <c r="X53" s="14" t="s">
        <v>64</v>
      </c>
      <c r="Y53" s="17" t="s">
        <v>38</v>
      </c>
      <c r="Z53" s="9" t="s">
        <v>38</v>
      </c>
      <c r="AA53" s="9">
        <v>4</v>
      </c>
    </row>
    <row r="54" spans="1:27" s="5" customFormat="1" ht="36" x14ac:dyDescent="0.2">
      <c r="A54" s="7" t="s">
        <v>224</v>
      </c>
      <c r="B54" s="8" t="s">
        <v>225</v>
      </c>
      <c r="C54" s="7" t="s">
        <v>43</v>
      </c>
      <c r="D54" s="9" t="s">
        <v>31</v>
      </c>
      <c r="E54" s="8" t="s">
        <v>219</v>
      </c>
      <c r="F54" s="8" t="s">
        <v>220</v>
      </c>
      <c r="G54" s="9" t="s">
        <v>34</v>
      </c>
      <c r="H54" s="7" t="s">
        <v>46</v>
      </c>
      <c r="I54" s="10" t="s">
        <v>47</v>
      </c>
      <c r="J54" s="9">
        <v>180</v>
      </c>
      <c r="K54" s="11">
        <v>15500000</v>
      </c>
      <c r="L54" s="11">
        <v>0</v>
      </c>
      <c r="M54" s="21">
        <f>SUM(K54:L54)</f>
        <v>15500000</v>
      </c>
      <c r="N54" s="11">
        <v>29500000</v>
      </c>
      <c r="O54" s="11">
        <v>2662116</v>
      </c>
      <c r="P54" s="9" t="s">
        <v>38</v>
      </c>
      <c r="Q54" s="9">
        <v>15</v>
      </c>
      <c r="R54" s="9" t="s">
        <v>38</v>
      </c>
      <c r="S54" s="9" t="s">
        <v>39</v>
      </c>
      <c r="T54" s="9" t="s">
        <v>39</v>
      </c>
      <c r="U54" s="9" t="str">
        <f>IF(R54="","",IF(AND(I54="E, Non-ALF",R54="Y"),"Y","N"))</f>
        <v>Y</v>
      </c>
      <c r="V54" s="9" t="s">
        <v>39</v>
      </c>
      <c r="W54" s="13">
        <v>70646.42</v>
      </c>
      <c r="X54" s="14" t="s">
        <v>64</v>
      </c>
      <c r="Y54" s="17" t="s">
        <v>38</v>
      </c>
      <c r="Z54" s="9" t="s">
        <v>38</v>
      </c>
      <c r="AA54" s="9">
        <v>64</v>
      </c>
    </row>
    <row r="55" spans="1:27" s="5" customFormat="1" ht="24" x14ac:dyDescent="0.2">
      <c r="A55" s="7" t="s">
        <v>226</v>
      </c>
      <c r="B55" s="8" t="s">
        <v>227</v>
      </c>
      <c r="C55" s="7" t="s">
        <v>115</v>
      </c>
      <c r="D55" s="9" t="s">
        <v>31</v>
      </c>
      <c r="E55" s="8" t="s">
        <v>164</v>
      </c>
      <c r="F55" s="8" t="s">
        <v>228</v>
      </c>
      <c r="G55" s="9" t="s">
        <v>34</v>
      </c>
      <c r="H55" s="7" t="s">
        <v>54</v>
      </c>
      <c r="I55" s="10" t="s">
        <v>36</v>
      </c>
      <c r="J55" s="9">
        <v>130</v>
      </c>
      <c r="K55" s="11">
        <v>9100000</v>
      </c>
      <c r="L55" s="11">
        <v>0</v>
      </c>
      <c r="M55" s="21">
        <f>SUM(K55:L55)</f>
        <v>9100000</v>
      </c>
      <c r="N55" s="11">
        <v>24000000</v>
      </c>
      <c r="O55" s="11">
        <v>1933555</v>
      </c>
      <c r="P55" s="9" t="s">
        <v>38</v>
      </c>
      <c r="Q55" s="9">
        <v>15</v>
      </c>
      <c r="R55" s="9" t="s">
        <v>39</v>
      </c>
      <c r="S55" s="9" t="s">
        <v>39</v>
      </c>
      <c r="T55" s="9" t="s">
        <v>39</v>
      </c>
      <c r="U55" s="9" t="str">
        <f>IF(R55="","",IF(AND(I55="E, Non-ALF",R55="Y"),"Y","N"))</f>
        <v>N</v>
      </c>
      <c r="V55" s="9" t="s">
        <v>38</v>
      </c>
      <c r="W55" s="13">
        <v>68425</v>
      </c>
      <c r="X55" s="14" t="s">
        <v>64</v>
      </c>
      <c r="Y55" s="17" t="s">
        <v>38</v>
      </c>
      <c r="Z55" s="9" t="s">
        <v>38</v>
      </c>
      <c r="AA55" s="9">
        <v>30</v>
      </c>
    </row>
    <row r="56" spans="1:27" s="5" customFormat="1" ht="24" x14ac:dyDescent="0.2">
      <c r="A56" s="7" t="s">
        <v>229</v>
      </c>
      <c r="B56" s="8" t="s">
        <v>230</v>
      </c>
      <c r="C56" s="7" t="s">
        <v>231</v>
      </c>
      <c r="D56" s="9" t="s">
        <v>52</v>
      </c>
      <c r="E56" s="8" t="s">
        <v>232</v>
      </c>
      <c r="F56" s="8" t="s">
        <v>233</v>
      </c>
      <c r="G56" s="9" t="s">
        <v>34</v>
      </c>
      <c r="H56" s="7" t="s">
        <v>54</v>
      </c>
      <c r="I56" s="10" t="s">
        <v>36</v>
      </c>
      <c r="J56" s="9">
        <v>112</v>
      </c>
      <c r="K56" s="11">
        <v>13890000</v>
      </c>
      <c r="L56" s="11">
        <v>0</v>
      </c>
      <c r="M56" s="21">
        <f>SUM(K56:L56)</f>
        <v>13890000</v>
      </c>
      <c r="N56" s="7" t="s">
        <v>37</v>
      </c>
      <c r="O56" s="11">
        <v>1485070</v>
      </c>
      <c r="P56" s="9" t="s">
        <v>38</v>
      </c>
      <c r="Q56" s="9">
        <v>15</v>
      </c>
      <c r="R56" s="9" t="s">
        <v>39</v>
      </c>
      <c r="S56" s="9" t="s">
        <v>39</v>
      </c>
      <c r="T56" s="9" t="s">
        <v>39</v>
      </c>
      <c r="U56" s="9" t="str">
        <f>IF(R56="","",IF(AND(I56="E, Non-ALF",R56="Y"),"Y","N"))</f>
        <v>N</v>
      </c>
      <c r="V56" s="9" t="s">
        <v>38</v>
      </c>
      <c r="W56" s="13">
        <v>80790.38</v>
      </c>
      <c r="X56" s="14" t="s">
        <v>40</v>
      </c>
      <c r="Y56" s="17" t="s">
        <v>38</v>
      </c>
      <c r="Z56" s="9" t="s">
        <v>38</v>
      </c>
      <c r="AA56" s="9">
        <v>31</v>
      </c>
    </row>
    <row r="57" spans="1:27" s="5" customFormat="1" ht="24" x14ac:dyDescent="0.2">
      <c r="A57" s="7" t="s">
        <v>234</v>
      </c>
      <c r="B57" s="8" t="s">
        <v>235</v>
      </c>
      <c r="C57" s="7" t="s">
        <v>51</v>
      </c>
      <c r="D57" s="9" t="s">
        <v>52</v>
      </c>
      <c r="E57" s="8" t="s">
        <v>236</v>
      </c>
      <c r="F57" s="8" t="s">
        <v>237</v>
      </c>
      <c r="G57" s="9" t="s">
        <v>34</v>
      </c>
      <c r="H57" s="7" t="s">
        <v>63</v>
      </c>
      <c r="I57" s="10" t="s">
        <v>36</v>
      </c>
      <c r="J57" s="9">
        <v>156</v>
      </c>
      <c r="K57" s="11">
        <v>16170000</v>
      </c>
      <c r="L57" s="11">
        <v>0</v>
      </c>
      <c r="M57" s="21">
        <f>SUM(K57:L57)</f>
        <v>16170000</v>
      </c>
      <c r="N57" s="11">
        <v>25200000</v>
      </c>
      <c r="O57" s="11">
        <v>1425286</v>
      </c>
      <c r="P57" s="9" t="s">
        <v>38</v>
      </c>
      <c r="Q57" s="9">
        <v>10</v>
      </c>
      <c r="R57" s="9" t="s">
        <v>39</v>
      </c>
      <c r="S57" s="9" t="s">
        <v>38</v>
      </c>
      <c r="T57" s="9" t="s">
        <v>39</v>
      </c>
      <c r="U57" s="9" t="str">
        <f>IF(R57="","",IF(AND(I57="E, Non-ALF",R57="Y"),"Y","N"))</f>
        <v>N</v>
      </c>
      <c r="V57" s="9" t="s">
        <v>38</v>
      </c>
      <c r="W57" s="13">
        <v>87400</v>
      </c>
      <c r="X57" s="14" t="s">
        <v>40</v>
      </c>
      <c r="Y57" s="17" t="s">
        <v>38</v>
      </c>
      <c r="Z57" s="9" t="s">
        <v>38</v>
      </c>
      <c r="AA57" s="9">
        <v>22</v>
      </c>
    </row>
    <row r="58" spans="1:27" s="5" customFormat="1" ht="36" x14ac:dyDescent="0.2">
      <c r="A58" s="7" t="s">
        <v>238</v>
      </c>
      <c r="B58" s="8" t="s">
        <v>239</v>
      </c>
      <c r="C58" s="7" t="s">
        <v>43</v>
      </c>
      <c r="D58" s="9" t="s">
        <v>31</v>
      </c>
      <c r="E58" s="8" t="s">
        <v>240</v>
      </c>
      <c r="F58" s="8" t="s">
        <v>241</v>
      </c>
      <c r="G58" s="9" t="s">
        <v>34</v>
      </c>
      <c r="H58" s="7" t="s">
        <v>46</v>
      </c>
      <c r="I58" s="10" t="s">
        <v>47</v>
      </c>
      <c r="J58" s="9">
        <v>96</v>
      </c>
      <c r="K58" s="11">
        <v>12499000</v>
      </c>
      <c r="L58" s="11">
        <v>517100</v>
      </c>
      <c r="M58" s="21">
        <f>SUM(K58:L58)</f>
        <v>13016100</v>
      </c>
      <c r="N58" s="7" t="s">
        <v>37</v>
      </c>
      <c r="O58" s="11">
        <v>904737</v>
      </c>
      <c r="P58" s="9" t="s">
        <v>38</v>
      </c>
      <c r="Q58" s="9">
        <v>15</v>
      </c>
      <c r="R58" s="9" t="s">
        <v>38</v>
      </c>
      <c r="S58" s="9" t="s">
        <v>39</v>
      </c>
      <c r="T58" s="9" t="s">
        <v>39</v>
      </c>
      <c r="U58" s="9" t="str">
        <f>IF(R58="","",IF(AND(I58="E, Non-ALF",R58="Y"),"Y","N"))</f>
        <v>Y</v>
      </c>
      <c r="V58" s="9" t="s">
        <v>39</v>
      </c>
      <c r="W58" s="13">
        <v>64428.5</v>
      </c>
      <c r="X58" s="14" t="s">
        <v>64</v>
      </c>
      <c r="Y58" s="17" t="s">
        <v>38</v>
      </c>
      <c r="Z58" s="9" t="s">
        <v>38</v>
      </c>
      <c r="AA58" s="9">
        <v>68</v>
      </c>
    </row>
    <row r="59" spans="1:27" s="5" customFormat="1" ht="24" x14ac:dyDescent="0.2">
      <c r="A59" s="7" t="s">
        <v>242</v>
      </c>
      <c r="B59" s="8" t="s">
        <v>243</v>
      </c>
      <c r="C59" s="7" t="s">
        <v>43</v>
      </c>
      <c r="D59" s="9" t="s">
        <v>31</v>
      </c>
      <c r="E59" s="8" t="s">
        <v>244</v>
      </c>
      <c r="F59" s="8" t="s">
        <v>245</v>
      </c>
      <c r="G59" s="9" t="s">
        <v>34</v>
      </c>
      <c r="H59" s="7" t="s">
        <v>46</v>
      </c>
      <c r="I59" s="10" t="s">
        <v>36</v>
      </c>
      <c r="J59" s="9">
        <v>140</v>
      </c>
      <c r="K59" s="11">
        <v>17000000</v>
      </c>
      <c r="L59" s="11">
        <v>1000000</v>
      </c>
      <c r="M59" s="21">
        <f>SUM(K59:L59)</f>
        <v>18000000</v>
      </c>
      <c r="N59" s="11">
        <v>24230000</v>
      </c>
      <c r="O59" s="11">
        <v>1236199</v>
      </c>
      <c r="P59" s="9" t="s">
        <v>38</v>
      </c>
      <c r="Q59" s="9">
        <v>15</v>
      </c>
      <c r="R59" s="9" t="s">
        <v>38</v>
      </c>
      <c r="S59" s="9" t="s">
        <v>38</v>
      </c>
      <c r="T59" s="9" t="s">
        <v>39</v>
      </c>
      <c r="U59" s="9" t="str">
        <f>IF(R59="","",IF(AND(I59="E, Non-ALF",R59="Y"),"Y","N"))</f>
        <v>N</v>
      </c>
      <c r="V59" s="9" t="s">
        <v>38</v>
      </c>
      <c r="W59" s="13">
        <v>68829.2</v>
      </c>
      <c r="X59" s="14" t="s">
        <v>64</v>
      </c>
      <c r="Y59" s="17" t="s">
        <v>38</v>
      </c>
      <c r="Z59" s="9" t="s">
        <v>38</v>
      </c>
      <c r="AA59" s="9">
        <v>40</v>
      </c>
    </row>
    <row r="60" spans="1:27" s="5" customFormat="1" ht="24" x14ac:dyDescent="0.2">
      <c r="A60" s="7" t="s">
        <v>246</v>
      </c>
      <c r="B60" s="8" t="s">
        <v>247</v>
      </c>
      <c r="C60" s="7" t="s">
        <v>248</v>
      </c>
      <c r="D60" s="9" t="s">
        <v>31</v>
      </c>
      <c r="E60" s="8" t="s">
        <v>164</v>
      </c>
      <c r="F60" s="8" t="s">
        <v>249</v>
      </c>
      <c r="G60" s="9" t="s">
        <v>34</v>
      </c>
      <c r="H60" s="7" t="s">
        <v>54</v>
      </c>
      <c r="I60" s="10" t="s">
        <v>36</v>
      </c>
      <c r="J60" s="9">
        <v>200</v>
      </c>
      <c r="K60" s="11">
        <v>15450000</v>
      </c>
      <c r="L60" s="11">
        <v>0</v>
      </c>
      <c r="M60" s="21">
        <f>SUM(K60:L60)</f>
        <v>15450000</v>
      </c>
      <c r="N60" s="11">
        <v>38000000</v>
      </c>
      <c r="O60" s="11">
        <v>3194190</v>
      </c>
      <c r="P60" s="9" t="s">
        <v>38</v>
      </c>
      <c r="Q60" s="9">
        <v>15</v>
      </c>
      <c r="R60" s="9" t="s">
        <v>39</v>
      </c>
      <c r="S60" s="9" t="s">
        <v>39</v>
      </c>
      <c r="T60" s="9" t="s">
        <v>39</v>
      </c>
      <c r="U60" s="9" t="str">
        <f>IF(R60="","",IF(AND(I60="E, Non-ALF",R60="Y"),"Y","N"))</f>
        <v>N</v>
      </c>
      <c r="V60" s="9" t="s">
        <v>38</v>
      </c>
      <c r="W60" s="13">
        <v>75511.88</v>
      </c>
      <c r="X60" s="14" t="s">
        <v>64</v>
      </c>
      <c r="Y60" s="17" t="s">
        <v>38</v>
      </c>
      <c r="Z60" s="9" t="s">
        <v>38</v>
      </c>
      <c r="AA60" s="9">
        <v>10</v>
      </c>
    </row>
    <row r="61" spans="1:27" s="5" customFormat="1" ht="36" x14ac:dyDescent="0.2">
      <c r="A61" s="7" t="s">
        <v>250</v>
      </c>
      <c r="B61" s="8" t="s">
        <v>251</v>
      </c>
      <c r="C61" s="7" t="s">
        <v>43</v>
      </c>
      <c r="D61" s="9" t="s">
        <v>31</v>
      </c>
      <c r="E61" s="8" t="s">
        <v>135</v>
      </c>
      <c r="F61" s="8" t="s">
        <v>252</v>
      </c>
      <c r="G61" s="9" t="s">
        <v>34</v>
      </c>
      <c r="H61" s="7" t="s">
        <v>46</v>
      </c>
      <c r="I61" s="10" t="s">
        <v>36</v>
      </c>
      <c r="J61" s="9">
        <v>156</v>
      </c>
      <c r="K61" s="11">
        <v>14820000</v>
      </c>
      <c r="L61" s="11">
        <v>0</v>
      </c>
      <c r="M61" s="21">
        <f>SUM(K61:L61)</f>
        <v>14820000</v>
      </c>
      <c r="N61" s="11">
        <v>38000000</v>
      </c>
      <c r="O61" s="11">
        <v>3267606</v>
      </c>
      <c r="P61" s="9" t="s">
        <v>38</v>
      </c>
      <c r="Q61" s="9">
        <v>15</v>
      </c>
      <c r="R61" s="9" t="s">
        <v>39</v>
      </c>
      <c r="S61" s="9" t="s">
        <v>39</v>
      </c>
      <c r="T61" s="9" t="s">
        <v>38</v>
      </c>
      <c r="U61" s="9" t="str">
        <f>IF(R61="","",IF(AND(I61="E, Non-ALF",R61="Y"),"Y","N"))</f>
        <v>N</v>
      </c>
      <c r="V61" s="9" t="s">
        <v>38</v>
      </c>
      <c r="W61" s="13">
        <v>77938.95</v>
      </c>
      <c r="X61" s="14" t="s">
        <v>48</v>
      </c>
      <c r="Y61" s="17" t="s">
        <v>38</v>
      </c>
      <c r="Z61" s="9" t="s">
        <v>38</v>
      </c>
      <c r="AA61" s="9">
        <v>42</v>
      </c>
    </row>
    <row r="62" spans="1:27" s="5" customFormat="1" ht="36" x14ac:dyDescent="0.2">
      <c r="A62" s="7" t="s">
        <v>253</v>
      </c>
      <c r="B62" s="8" t="s">
        <v>254</v>
      </c>
      <c r="C62" s="7" t="s">
        <v>61</v>
      </c>
      <c r="D62" s="9" t="s">
        <v>31</v>
      </c>
      <c r="E62" s="8" t="s">
        <v>135</v>
      </c>
      <c r="F62" s="8" t="s">
        <v>255</v>
      </c>
      <c r="G62" s="9" t="s">
        <v>34</v>
      </c>
      <c r="H62" s="7" t="s">
        <v>35</v>
      </c>
      <c r="I62" s="10" t="s">
        <v>36</v>
      </c>
      <c r="J62" s="9">
        <v>160</v>
      </c>
      <c r="K62" s="11">
        <v>16040000</v>
      </c>
      <c r="L62" s="11">
        <v>0</v>
      </c>
      <c r="M62" s="21">
        <f>SUM(K62:L62)</f>
        <v>16040000</v>
      </c>
      <c r="N62" s="11">
        <v>25000000</v>
      </c>
      <c r="O62" s="11">
        <v>1979313</v>
      </c>
      <c r="P62" s="9" t="s">
        <v>38</v>
      </c>
      <c r="Q62" s="9">
        <v>15</v>
      </c>
      <c r="R62" s="9" t="s">
        <v>38</v>
      </c>
      <c r="S62" s="9" t="s">
        <v>39</v>
      </c>
      <c r="T62" s="9" t="s">
        <v>39</v>
      </c>
      <c r="U62" s="9" t="str">
        <f>IF(R62="","",IF(AND(I62="E, Non-ALF",R62="Y"),"Y","N"))</f>
        <v>N</v>
      </c>
      <c r="V62" s="9" t="s">
        <v>38</v>
      </c>
      <c r="W62" s="13">
        <v>66118.84</v>
      </c>
      <c r="X62" s="14" t="s">
        <v>64</v>
      </c>
      <c r="Y62" s="17" t="s">
        <v>38</v>
      </c>
      <c r="Z62" s="9" t="s">
        <v>38</v>
      </c>
      <c r="AA62" s="9">
        <v>16</v>
      </c>
    </row>
    <row r="63" spans="1:27" s="5" customFormat="1" ht="24" x14ac:dyDescent="0.2">
      <c r="A63" s="7" t="s">
        <v>256</v>
      </c>
      <c r="B63" s="8" t="s">
        <v>257</v>
      </c>
      <c r="C63" s="7" t="s">
        <v>43</v>
      </c>
      <c r="D63" s="9" t="s">
        <v>31</v>
      </c>
      <c r="E63" s="8" t="s">
        <v>135</v>
      </c>
      <c r="F63" s="8" t="s">
        <v>258</v>
      </c>
      <c r="G63" s="9" t="s">
        <v>34</v>
      </c>
      <c r="H63" s="7" t="s">
        <v>46</v>
      </c>
      <c r="I63" s="10" t="s">
        <v>36</v>
      </c>
      <c r="J63" s="9">
        <v>84</v>
      </c>
      <c r="K63" s="11">
        <v>7980000</v>
      </c>
      <c r="L63" s="11">
        <v>0</v>
      </c>
      <c r="M63" s="21">
        <f>SUM(K63:L63)</f>
        <v>7980000</v>
      </c>
      <c r="N63" s="11">
        <v>23000000</v>
      </c>
      <c r="O63" s="11">
        <v>1980193</v>
      </c>
      <c r="P63" s="9" t="s">
        <v>38</v>
      </c>
      <c r="Q63" s="9">
        <v>15</v>
      </c>
      <c r="R63" s="9" t="s">
        <v>39</v>
      </c>
      <c r="S63" s="9" t="s">
        <v>38</v>
      </c>
      <c r="T63" s="9" t="s">
        <v>38</v>
      </c>
      <c r="U63" s="9" t="str">
        <f>IF(R63="","",IF(AND(I63="E, Non-ALF",R63="Y"),"Y","N"))</f>
        <v>N</v>
      </c>
      <c r="V63" s="9" t="s">
        <v>38</v>
      </c>
      <c r="W63" s="13">
        <v>77938.95</v>
      </c>
      <c r="X63" s="14" t="s">
        <v>48</v>
      </c>
      <c r="Y63" s="17" t="s">
        <v>38</v>
      </c>
      <c r="Z63" s="9" t="s">
        <v>38</v>
      </c>
      <c r="AA63" s="9">
        <v>43</v>
      </c>
    </row>
    <row r="64" spans="1:27" s="5" customFormat="1" ht="36" x14ac:dyDescent="0.2">
      <c r="A64" s="7" t="s">
        <v>259</v>
      </c>
      <c r="B64" s="8" t="s">
        <v>260</v>
      </c>
      <c r="C64" s="7" t="s">
        <v>261</v>
      </c>
      <c r="D64" s="9" t="s">
        <v>52</v>
      </c>
      <c r="E64" s="8" t="s">
        <v>262</v>
      </c>
      <c r="F64" s="8" t="s">
        <v>263</v>
      </c>
      <c r="G64" s="9" t="s">
        <v>34</v>
      </c>
      <c r="H64" s="7" t="s">
        <v>63</v>
      </c>
      <c r="I64" s="10" t="s">
        <v>36</v>
      </c>
      <c r="J64" s="9">
        <v>80</v>
      </c>
      <c r="K64" s="11">
        <v>7600000</v>
      </c>
      <c r="L64" s="11">
        <v>0</v>
      </c>
      <c r="M64" s="21">
        <f>SUM(K64:L64)</f>
        <v>7600000</v>
      </c>
      <c r="N64" s="11">
        <v>12100000</v>
      </c>
      <c r="O64" s="11">
        <v>1149187</v>
      </c>
      <c r="P64" s="9" t="s">
        <v>38</v>
      </c>
      <c r="Q64" s="9">
        <v>15</v>
      </c>
      <c r="R64" s="9" t="s">
        <v>38</v>
      </c>
      <c r="S64" s="9" t="s">
        <v>39</v>
      </c>
      <c r="T64" s="9" t="s">
        <v>39</v>
      </c>
      <c r="U64" s="9" t="str">
        <f>IF(R64="","",IF(AND(I64="E, Non-ALF",R64="Y"),"Y","N"))</f>
        <v>N</v>
      </c>
      <c r="V64" s="9" t="s">
        <v>39</v>
      </c>
      <c r="W64" s="13">
        <v>87443.7</v>
      </c>
      <c r="X64" s="14" t="s">
        <v>40</v>
      </c>
      <c r="Y64" s="17" t="s">
        <v>38</v>
      </c>
      <c r="Z64" s="9" t="s">
        <v>38</v>
      </c>
      <c r="AA64" s="9">
        <v>29</v>
      </c>
    </row>
    <row r="65" spans="1:27" s="5" customFormat="1" ht="36" x14ac:dyDescent="0.2">
      <c r="A65" s="7" t="s">
        <v>264</v>
      </c>
      <c r="B65" s="8" t="s">
        <v>265</v>
      </c>
      <c r="C65" s="7" t="s">
        <v>43</v>
      </c>
      <c r="D65" s="9" t="s">
        <v>31</v>
      </c>
      <c r="E65" s="8" t="s">
        <v>135</v>
      </c>
      <c r="F65" s="8" t="s">
        <v>266</v>
      </c>
      <c r="G65" s="9" t="s">
        <v>34</v>
      </c>
      <c r="H65" s="7" t="s">
        <v>46</v>
      </c>
      <c r="I65" s="10" t="s">
        <v>47</v>
      </c>
      <c r="J65" s="9">
        <v>142</v>
      </c>
      <c r="K65" s="11">
        <v>13490000</v>
      </c>
      <c r="L65" s="11">
        <v>0</v>
      </c>
      <c r="M65" s="21">
        <f>SUM(K65:L65)</f>
        <v>13490000</v>
      </c>
      <c r="N65" s="11">
        <v>27500000</v>
      </c>
      <c r="O65" s="11">
        <v>1890858</v>
      </c>
      <c r="P65" s="9" t="s">
        <v>38</v>
      </c>
      <c r="Q65" s="9">
        <v>15</v>
      </c>
      <c r="R65" s="9" t="s">
        <v>38</v>
      </c>
      <c r="S65" s="9" t="s">
        <v>39</v>
      </c>
      <c r="T65" s="9" t="s">
        <v>38</v>
      </c>
      <c r="U65" s="9" t="str">
        <f>IF(R65="","",IF(AND(I65="E, Non-ALF",R65="Y"),"Y","N"))</f>
        <v>Y</v>
      </c>
      <c r="V65" s="9" t="s">
        <v>39</v>
      </c>
      <c r="W65" s="13">
        <v>72483.22</v>
      </c>
      <c r="X65" s="14" t="s">
        <v>64</v>
      </c>
      <c r="Y65" s="17" t="s">
        <v>38</v>
      </c>
      <c r="Z65" s="9" t="s">
        <v>38</v>
      </c>
      <c r="AA65" s="9">
        <v>19</v>
      </c>
    </row>
    <row r="66" spans="1:27" s="5" customFormat="1" ht="60" x14ac:dyDescent="0.2">
      <c r="A66" s="7" t="s">
        <v>267</v>
      </c>
      <c r="B66" s="8" t="s">
        <v>268</v>
      </c>
      <c r="C66" s="7" t="s">
        <v>139</v>
      </c>
      <c r="D66" s="9" t="s">
        <v>31</v>
      </c>
      <c r="E66" s="8" t="s">
        <v>72</v>
      </c>
      <c r="F66" s="8" t="s">
        <v>73</v>
      </c>
      <c r="G66" s="9" t="s">
        <v>34</v>
      </c>
      <c r="H66" s="7" t="s">
        <v>54</v>
      </c>
      <c r="I66" s="10" t="s">
        <v>36</v>
      </c>
      <c r="J66" s="9">
        <v>220</v>
      </c>
      <c r="K66" s="11">
        <v>16000000</v>
      </c>
      <c r="L66" s="11">
        <v>0</v>
      </c>
      <c r="M66" s="21">
        <f>SUM(K66:L66)</f>
        <v>16000000</v>
      </c>
      <c r="N66" s="11">
        <v>32000000</v>
      </c>
      <c r="O66" s="11">
        <v>2800000</v>
      </c>
      <c r="P66" s="9" t="s">
        <v>38</v>
      </c>
      <c r="Q66" s="9">
        <v>15</v>
      </c>
      <c r="R66" s="9" t="s">
        <v>39</v>
      </c>
      <c r="S66" s="9" t="s">
        <v>38</v>
      </c>
      <c r="T66" s="9" t="s">
        <v>39</v>
      </c>
      <c r="U66" s="9" t="str">
        <f>IF(R66="","",IF(AND(I66="E, Non-ALF",R66="Y"),"Y","N"))</f>
        <v>N</v>
      </c>
      <c r="V66" s="9" t="s">
        <v>38</v>
      </c>
      <c r="W66" s="13">
        <v>71090.91</v>
      </c>
      <c r="X66" s="14" t="s">
        <v>64</v>
      </c>
      <c r="Y66" s="17" t="s">
        <v>38</v>
      </c>
      <c r="Z66" s="9" t="s">
        <v>38</v>
      </c>
      <c r="AA66" s="9">
        <v>62</v>
      </c>
    </row>
    <row r="67" spans="1:27" s="5" customFormat="1" ht="24" x14ac:dyDescent="0.2">
      <c r="A67" s="7" t="s">
        <v>269</v>
      </c>
      <c r="B67" s="8" t="s">
        <v>270</v>
      </c>
      <c r="C67" s="7" t="s">
        <v>43</v>
      </c>
      <c r="D67" s="9" t="s">
        <v>31</v>
      </c>
      <c r="E67" s="8" t="s">
        <v>135</v>
      </c>
      <c r="F67" s="8" t="s">
        <v>271</v>
      </c>
      <c r="G67" s="9" t="s">
        <v>34</v>
      </c>
      <c r="H67" s="7" t="s">
        <v>46</v>
      </c>
      <c r="I67" s="10" t="s">
        <v>36</v>
      </c>
      <c r="J67" s="9">
        <v>180</v>
      </c>
      <c r="K67" s="11">
        <v>17000000</v>
      </c>
      <c r="L67" s="11">
        <v>0</v>
      </c>
      <c r="M67" s="21">
        <f>SUM(K67:L67)</f>
        <v>17000000</v>
      </c>
      <c r="N67" s="11">
        <v>41500000</v>
      </c>
      <c r="O67" s="11">
        <v>2815827</v>
      </c>
      <c r="P67" s="9" t="s">
        <v>38</v>
      </c>
      <c r="Q67" s="9">
        <v>15</v>
      </c>
      <c r="R67" s="9" t="s">
        <v>39</v>
      </c>
      <c r="S67" s="9" t="s">
        <v>38</v>
      </c>
      <c r="T67" s="9" t="s">
        <v>38</v>
      </c>
      <c r="U67" s="9" t="str">
        <f>IF(R67="","",IF(AND(I67="E, Non-ALF",R67="Y"),"Y","N"))</f>
        <v>N</v>
      </c>
      <c r="V67" s="9" t="s">
        <v>38</v>
      </c>
      <c r="W67" s="13">
        <v>66141.429999999993</v>
      </c>
      <c r="X67" s="14" t="s">
        <v>64</v>
      </c>
      <c r="Y67" s="17" t="s">
        <v>38</v>
      </c>
      <c r="Z67" s="9" t="s">
        <v>38</v>
      </c>
      <c r="AA67" s="9">
        <v>25</v>
      </c>
    </row>
    <row r="68" spans="1:27" s="5" customFormat="1" ht="36" x14ac:dyDescent="0.2">
      <c r="A68" s="7" t="s">
        <v>272</v>
      </c>
      <c r="B68" s="8" t="s">
        <v>273</v>
      </c>
      <c r="C68" s="7" t="s">
        <v>76</v>
      </c>
      <c r="D68" s="9" t="s">
        <v>31</v>
      </c>
      <c r="E68" s="8" t="s">
        <v>274</v>
      </c>
      <c r="F68" s="8" t="s">
        <v>275</v>
      </c>
      <c r="G68" s="9" t="s">
        <v>34</v>
      </c>
      <c r="H68" s="7" t="s">
        <v>54</v>
      </c>
      <c r="I68" s="10" t="s">
        <v>36</v>
      </c>
      <c r="J68" s="9">
        <v>54</v>
      </c>
      <c r="K68" s="11">
        <v>4950000</v>
      </c>
      <c r="L68" s="11">
        <v>0</v>
      </c>
      <c r="M68" s="21">
        <f>SUM(K68:L68)</f>
        <v>4950000</v>
      </c>
      <c r="N68" s="7" t="s">
        <v>37</v>
      </c>
      <c r="O68" s="11">
        <v>1082440</v>
      </c>
      <c r="P68" s="9" t="s">
        <v>38</v>
      </c>
      <c r="Q68" s="9">
        <v>15</v>
      </c>
      <c r="R68" s="9" t="s">
        <v>38</v>
      </c>
      <c r="S68" s="9" t="s">
        <v>39</v>
      </c>
      <c r="T68" s="9" t="s">
        <v>39</v>
      </c>
      <c r="U68" s="9" t="str">
        <f>IF(R68="","",IF(AND(I68="E, Non-ALF",R68="Y"),"Y","N"))</f>
        <v>N</v>
      </c>
      <c r="V68" s="9" t="s">
        <v>38</v>
      </c>
      <c r="W68" s="13">
        <v>77955.63</v>
      </c>
      <c r="X68" s="14" t="s">
        <v>48</v>
      </c>
      <c r="Y68" s="17" t="s">
        <v>38</v>
      </c>
      <c r="Z68" s="9" t="s">
        <v>38</v>
      </c>
      <c r="AA68" s="9">
        <v>34</v>
      </c>
    </row>
    <row r="69" spans="1:27" s="5" customFormat="1" ht="48" x14ac:dyDescent="0.2">
      <c r="A69" s="7" t="s">
        <v>276</v>
      </c>
      <c r="B69" s="8" t="s">
        <v>277</v>
      </c>
      <c r="C69" s="7" t="s">
        <v>76</v>
      </c>
      <c r="D69" s="9" t="s">
        <v>31</v>
      </c>
      <c r="E69" s="8" t="s">
        <v>44</v>
      </c>
      <c r="F69" s="8" t="s">
        <v>278</v>
      </c>
      <c r="G69" s="9" t="s">
        <v>34</v>
      </c>
      <c r="H69" s="7" t="s">
        <v>35</v>
      </c>
      <c r="I69" s="10" t="s">
        <v>47</v>
      </c>
      <c r="J69" s="9">
        <v>125</v>
      </c>
      <c r="K69" s="11">
        <v>11875000</v>
      </c>
      <c r="L69" s="11">
        <v>0</v>
      </c>
      <c r="M69" s="21">
        <f>SUM(K69:L69)</f>
        <v>11875000</v>
      </c>
      <c r="N69" s="7" t="s">
        <v>37</v>
      </c>
      <c r="O69" s="11">
        <v>1576326</v>
      </c>
      <c r="P69" s="9" t="s">
        <v>38</v>
      </c>
      <c r="Q69" s="9">
        <v>15</v>
      </c>
      <c r="R69" s="9" t="s">
        <v>38</v>
      </c>
      <c r="S69" s="9" t="s">
        <v>39</v>
      </c>
      <c r="T69" s="9" t="s">
        <v>39</v>
      </c>
      <c r="U69" s="9" t="str">
        <f>IF(R69="","",IF(AND(I69="E, Non-ALF",R69="Y"),"Y","N"))</f>
        <v>Y</v>
      </c>
      <c r="V69" s="9" t="s">
        <v>39</v>
      </c>
      <c r="W69" s="13">
        <v>65334.83</v>
      </c>
      <c r="X69" s="14" t="s">
        <v>64</v>
      </c>
      <c r="Y69" s="17" t="s">
        <v>38</v>
      </c>
      <c r="Z69" s="9" t="s">
        <v>38</v>
      </c>
      <c r="AA69" s="9">
        <v>44</v>
      </c>
    </row>
    <row r="70" spans="1:27" s="5" customFormat="1" ht="24" x14ac:dyDescent="0.2">
      <c r="A70" s="7" t="s">
        <v>279</v>
      </c>
      <c r="B70" s="8" t="s">
        <v>280</v>
      </c>
      <c r="C70" s="7" t="s">
        <v>43</v>
      </c>
      <c r="D70" s="9" t="s">
        <v>31</v>
      </c>
      <c r="E70" s="8" t="s">
        <v>281</v>
      </c>
      <c r="F70" s="8" t="s">
        <v>282</v>
      </c>
      <c r="G70" s="9" t="s">
        <v>34</v>
      </c>
      <c r="H70" s="7" t="s">
        <v>46</v>
      </c>
      <c r="I70" s="10" t="s">
        <v>36</v>
      </c>
      <c r="J70" s="9">
        <v>173</v>
      </c>
      <c r="K70" s="11">
        <v>15545000</v>
      </c>
      <c r="L70" s="11">
        <v>934200</v>
      </c>
      <c r="M70" s="21">
        <f>SUM(K70:L70)</f>
        <v>16479200</v>
      </c>
      <c r="N70" s="7" t="s">
        <v>37</v>
      </c>
      <c r="O70" s="11">
        <v>1333679</v>
      </c>
      <c r="P70" s="9" t="s">
        <v>38</v>
      </c>
      <c r="Q70" s="9">
        <v>15</v>
      </c>
      <c r="R70" s="9" t="s">
        <v>38</v>
      </c>
      <c r="S70" s="9" t="s">
        <v>39</v>
      </c>
      <c r="T70" s="9" t="s">
        <v>39</v>
      </c>
      <c r="U70" s="9" t="str">
        <f>IF(R70="","",IF(AND(I70="E, Non-ALF",R70="Y"),"Y","N"))</f>
        <v>N</v>
      </c>
      <c r="V70" s="9" t="s">
        <v>38</v>
      </c>
      <c r="W70" s="13">
        <v>77938.95</v>
      </c>
      <c r="X70" s="14" t="s">
        <v>48</v>
      </c>
      <c r="Y70" s="17" t="s">
        <v>38</v>
      </c>
      <c r="Z70" s="9" t="s">
        <v>38</v>
      </c>
      <c r="AA70" s="9">
        <v>66</v>
      </c>
    </row>
    <row r="71" spans="1:27" s="5" customFormat="1" ht="23.25" customHeight="1" x14ac:dyDescent="0.2">
      <c r="A71" s="22" t="s">
        <v>283</v>
      </c>
      <c r="B71" s="19"/>
      <c r="D71" s="6"/>
      <c r="G71" s="6"/>
      <c r="H71" s="6"/>
      <c r="I71" s="6"/>
      <c r="J71" s="6"/>
      <c r="K71" s="20"/>
      <c r="L71" s="20"/>
      <c r="R71" s="6"/>
      <c r="S71" s="6"/>
      <c r="T71" s="6"/>
      <c r="U71" s="6"/>
      <c r="V71" s="6"/>
      <c r="AA71" s="6"/>
    </row>
    <row r="72" spans="1:27" s="5" customFormat="1" ht="36" x14ac:dyDescent="0.2">
      <c r="A72" s="7" t="s">
        <v>284</v>
      </c>
      <c r="B72" s="8" t="s">
        <v>285</v>
      </c>
      <c r="C72" s="7" t="s">
        <v>231</v>
      </c>
      <c r="D72" s="9" t="s">
        <v>52</v>
      </c>
      <c r="E72" s="8" t="s">
        <v>232</v>
      </c>
      <c r="F72" s="8" t="s">
        <v>233</v>
      </c>
      <c r="G72" s="9" t="s">
        <v>34</v>
      </c>
      <c r="H72" s="7" t="s">
        <v>54</v>
      </c>
      <c r="I72" s="10" t="s">
        <v>47</v>
      </c>
      <c r="J72" s="9">
        <v>94</v>
      </c>
      <c r="K72" s="11">
        <v>11805000</v>
      </c>
      <c r="L72" s="11">
        <v>0</v>
      </c>
      <c r="M72" s="21">
        <f>SUM(K72:L72)</f>
        <v>11805000</v>
      </c>
      <c r="N72" s="7" t="s">
        <v>37</v>
      </c>
      <c r="O72" s="11">
        <v>1277961</v>
      </c>
      <c r="P72" s="9" t="s">
        <v>39</v>
      </c>
      <c r="Q72" s="9">
        <v>15</v>
      </c>
      <c r="R72" s="9" t="s">
        <v>39</v>
      </c>
      <c r="S72" s="9" t="s">
        <v>39</v>
      </c>
      <c r="T72" s="9" t="s">
        <v>39</v>
      </c>
      <c r="U72" s="9" t="str">
        <f>IF(R72="","",IF(AND(I72="E, Non-ALF",R72="Y"),"Y","N"))</f>
        <v>N</v>
      </c>
      <c r="V72" s="9" t="s">
        <v>39</v>
      </c>
      <c r="W72" s="13">
        <v>80790.38</v>
      </c>
      <c r="X72" s="14" t="s">
        <v>40</v>
      </c>
      <c r="Y72" s="17" t="s">
        <v>38</v>
      </c>
      <c r="Z72" s="9" t="s">
        <v>38</v>
      </c>
      <c r="AA72" s="9">
        <v>23</v>
      </c>
    </row>
    <row r="73" spans="1:27" s="5" customFormat="1" ht="24" x14ac:dyDescent="0.2">
      <c r="A73" s="7" t="s">
        <v>286</v>
      </c>
      <c r="B73" s="8" t="s">
        <v>287</v>
      </c>
      <c r="C73" s="7" t="s">
        <v>163</v>
      </c>
      <c r="D73" s="9" t="s">
        <v>52</v>
      </c>
      <c r="E73" s="8" t="s">
        <v>288</v>
      </c>
      <c r="F73" s="8" t="s">
        <v>289</v>
      </c>
      <c r="G73" s="9" t="s">
        <v>34</v>
      </c>
      <c r="H73" s="7" t="s">
        <v>54</v>
      </c>
      <c r="I73" s="10" t="s">
        <v>36</v>
      </c>
      <c r="J73" s="9">
        <v>174</v>
      </c>
      <c r="K73" s="11">
        <v>17000000</v>
      </c>
      <c r="L73" s="11">
        <v>0</v>
      </c>
      <c r="M73" s="21">
        <f>SUM(K73:L73)</f>
        <v>17000000</v>
      </c>
      <c r="N73" s="11">
        <v>34843500</v>
      </c>
      <c r="O73" s="11">
        <v>1186610</v>
      </c>
      <c r="P73" s="9" t="s">
        <v>39</v>
      </c>
      <c r="Q73" s="9">
        <v>15</v>
      </c>
      <c r="R73" s="9" t="s">
        <v>38</v>
      </c>
      <c r="S73" s="9" t="s">
        <v>39</v>
      </c>
      <c r="T73" s="9" t="s">
        <v>39</v>
      </c>
      <c r="U73" s="9" t="str">
        <f>IF(R73="","",IF(AND(I73="E, Non-ALF",R73="Y"),"Y","N"))</f>
        <v>N</v>
      </c>
      <c r="V73" s="9" t="s">
        <v>39</v>
      </c>
      <c r="W73" s="13">
        <v>67855.679999999993</v>
      </c>
      <c r="X73" s="14" t="s">
        <v>64</v>
      </c>
      <c r="Y73" s="17" t="s">
        <v>38</v>
      </c>
      <c r="Z73" s="9" t="s">
        <v>38</v>
      </c>
      <c r="AA73" s="9">
        <v>49</v>
      </c>
    </row>
    <row r="75" spans="1:27" s="5" customFormat="1" x14ac:dyDescent="0.2">
      <c r="A75" s="18" t="s">
        <v>290</v>
      </c>
      <c r="B75" s="19"/>
      <c r="D75" s="6"/>
      <c r="G75" s="6"/>
      <c r="H75" s="6"/>
      <c r="I75" s="6"/>
      <c r="J75" s="6"/>
      <c r="K75" s="20"/>
      <c r="L75" s="20"/>
      <c r="R75" s="6"/>
      <c r="S75" s="6"/>
      <c r="T75" s="6"/>
      <c r="U75" s="6"/>
      <c r="V75" s="6"/>
      <c r="AA75" s="6"/>
    </row>
    <row r="76" spans="1:27" s="5" customFormat="1" ht="36" x14ac:dyDescent="0.2">
      <c r="A76" s="8" t="s">
        <v>291</v>
      </c>
      <c r="B76" s="8" t="s">
        <v>292</v>
      </c>
      <c r="C76" s="7" t="s">
        <v>92</v>
      </c>
      <c r="D76" s="9" t="s">
        <v>52</v>
      </c>
      <c r="E76" s="8" t="s">
        <v>93</v>
      </c>
      <c r="F76" s="8" t="s">
        <v>94</v>
      </c>
      <c r="G76" s="9" t="s">
        <v>34</v>
      </c>
      <c r="H76" s="7" t="s">
        <v>63</v>
      </c>
      <c r="I76" s="10" t="s">
        <v>36</v>
      </c>
      <c r="J76" s="9">
        <v>98</v>
      </c>
      <c r="K76" s="11">
        <v>9368478</v>
      </c>
      <c r="L76" s="11">
        <v>314100</v>
      </c>
      <c r="M76" s="21">
        <f>SUM(K76:L76)</f>
        <v>9682578</v>
      </c>
      <c r="N76" s="7" t="s">
        <v>37</v>
      </c>
      <c r="O76" s="11">
        <v>201051</v>
      </c>
      <c r="P76" s="9"/>
      <c r="Q76" s="9"/>
      <c r="R76" s="9"/>
      <c r="S76" s="9"/>
      <c r="T76" s="9"/>
      <c r="U76" s="9" t="str">
        <f>IF(R76="","",IF(AND(I76="E, Non-ALF",R76="Y"),"Y","N"))</f>
        <v/>
      </c>
      <c r="V76" s="9"/>
      <c r="W76" s="13">
        <v>70114.210000000006</v>
      </c>
      <c r="X76" s="14" t="s">
        <v>64</v>
      </c>
      <c r="Y76" s="17"/>
      <c r="Z76" s="9"/>
      <c r="AA76" s="9">
        <v>71</v>
      </c>
    </row>
  </sheetData>
  <pageMargins left="0.7" right="0.7" top="0.75" bottom="0.75" header="0.3" footer="0.3"/>
  <pageSetup paperSize="5" scale="99" fitToHeight="0" orientation="landscape" r:id="rId1"/>
  <headerFooter alignWithMargins="0">
    <oddHeader>&amp;C&amp;"Arial,Bold"&amp;14RFA 2023-213 -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D8AAED-6BBE-464F-B591-D14255AE486B}"/>
</file>

<file path=customXml/itemProps2.xml><?xml version="1.0" encoding="utf-8"?>
<ds:datastoreItem xmlns:ds="http://schemas.openxmlformats.org/officeDocument/2006/customXml" ds:itemID="{8B99BB04-738A-4E6D-9B45-7C002721DCE5}"/>
</file>

<file path=customXml/itemProps3.xml><?xml version="1.0" encoding="utf-8"?>
<ds:datastoreItem xmlns:ds="http://schemas.openxmlformats.org/officeDocument/2006/customXml" ds:itemID="{826B6E9D-11AF-4C63-BC29-B25C7CDE1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2024-01-16T17:50:19Z</cp:lastPrinted>
  <dcterms:created xsi:type="dcterms:W3CDTF">2024-01-16T17:48:43Z</dcterms:created>
  <dcterms:modified xsi:type="dcterms:W3CDTF">2024-01-16T17:50:47Z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