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3 Spreadsheets/2023-211 Viability/"/>
    </mc:Choice>
  </mc:AlternateContent>
  <xr:revisionPtr revIDLastSave="0" documentId="8_{5C2C8ED2-3CE6-49A6-9949-EDDF0C0D2AD1}" xr6:coauthVersionLast="47" xr6:coauthVersionMax="47" xr10:uidLastSave="{00000000-0000-0000-0000-000000000000}"/>
  <bookViews>
    <workbookView xWindow="-120" yWindow="-120" windowWidth="29040" windowHeight="15840" xr2:uid="{D09E2618-E702-4BD0-B970-93A584DF7AE7}"/>
  </bookViews>
  <sheets>
    <sheet name="enter scores" sheetId="1" r:id="rId1"/>
  </sheets>
  <definedNames>
    <definedName name="_Hlk72760185" localSheetId="0">'enter scores'!#REF!</definedName>
    <definedName name="_xlnm.Print_Titles" localSheetId="0">'enter scores'!$A:$A,'enter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16" i="1" l="1"/>
  <c r="AG15" i="1"/>
  <c r="AG12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AG10" i="1" s="1"/>
  <c r="F10" i="1"/>
  <c r="E10" i="1"/>
  <c r="D10" i="1"/>
  <c r="C10" i="1"/>
  <c r="AG9" i="1"/>
  <c r="AG8" i="1"/>
  <c r="AG7" i="1"/>
  <c r="AG6" i="1"/>
  <c r="AG5" i="1"/>
  <c r="AG4" i="1"/>
</calcChain>
</file>

<file path=xl/sharedStrings.xml><?xml version="1.0" encoding="utf-8"?>
<sst xmlns="http://schemas.openxmlformats.org/spreadsheetml/2006/main" count="355" uniqueCount="84">
  <si>
    <t>Scoring Items</t>
  </si>
  <si>
    <t>Contributor/ Reporter</t>
  </si>
  <si>
    <t>2023-231V</t>
  </si>
  <si>
    <t>2023-232V</t>
  </si>
  <si>
    <t>2023-233V</t>
  </si>
  <si>
    <t>2023-234V</t>
  </si>
  <si>
    <t>2023-235V</t>
  </si>
  <si>
    <t>2023-236V</t>
  </si>
  <si>
    <t>2023-237V</t>
  </si>
  <si>
    <t>2023-238V</t>
  </si>
  <si>
    <t>2023-239V</t>
  </si>
  <si>
    <t>2023-240V</t>
  </si>
  <si>
    <t>2023-241V</t>
  </si>
  <si>
    <t>2023-242V</t>
  </si>
  <si>
    <t>2023-243V</t>
  </si>
  <si>
    <t>2023-244V</t>
  </si>
  <si>
    <t>2023-245V</t>
  </si>
  <si>
    <t>2023-246V</t>
  </si>
  <si>
    <t>2023-247V</t>
  </si>
  <si>
    <t>2023-248V</t>
  </si>
  <si>
    <t>2023-249V</t>
  </si>
  <si>
    <t>2023-250V</t>
  </si>
  <si>
    <t>2023-251V</t>
  </si>
  <si>
    <t>2023-252V</t>
  </si>
  <si>
    <t>2023-253V</t>
  </si>
  <si>
    <t>2023-254V</t>
  </si>
  <si>
    <t>2023-255V</t>
  </si>
  <si>
    <t>2023-256V</t>
  </si>
  <si>
    <t>2023-257V</t>
  </si>
  <si>
    <t>2023-258V</t>
  </si>
  <si>
    <t>2023-259V</t>
  </si>
  <si>
    <t>2023-260V</t>
  </si>
  <si>
    <t>COUNT</t>
  </si>
  <si>
    <t>Development Name</t>
  </si>
  <si>
    <t>Griffin Lofts</t>
  </si>
  <si>
    <t>Lofts at Bahama Village</t>
  </si>
  <si>
    <t>Pinnacle at La Cabana</t>
  </si>
  <si>
    <t>Pinnacle at the Wesleyan</t>
  </si>
  <si>
    <t>Naranja Grand</t>
  </si>
  <si>
    <t>Naranja Grand II</t>
  </si>
  <si>
    <t>Sandcastle Manor</t>
  </si>
  <si>
    <t>Pollywog Creek Mews</t>
  </si>
  <si>
    <t>Founders Point</t>
  </si>
  <si>
    <t>Everglades Village Phase 5.6</t>
  </si>
  <si>
    <t>Oasis at Aventura</t>
  </si>
  <si>
    <t>Coleman Park Renaissance</t>
  </si>
  <si>
    <t>Cross Creek Gardens at Quincy</t>
  </si>
  <si>
    <t>Princeton Crossings</t>
  </si>
  <si>
    <t>Casa di Francesco</t>
  </si>
  <si>
    <t>Rainbow Village</t>
  </si>
  <si>
    <t>Tranquility at Hope School Phase II</t>
  </si>
  <si>
    <t>Southwick Commons</t>
  </si>
  <si>
    <t>Pembroke Tower II</t>
  </si>
  <si>
    <t>Bristol Manor</t>
  </si>
  <si>
    <t>The Verandas of Punta Gorda III</t>
  </si>
  <si>
    <t>Villages of New Augustine</t>
  </si>
  <si>
    <t>Vincentian Village</t>
  </si>
  <si>
    <t>52 at Park</t>
  </si>
  <si>
    <t>Whispering Oaks</t>
  </si>
  <si>
    <t>The Salix on Vine</t>
  </si>
  <si>
    <t>Courtside Apartments Phase II</t>
  </si>
  <si>
    <t>Osprey Sound</t>
  </si>
  <si>
    <t>Barnett Villas</t>
  </si>
  <si>
    <t>Vista Breeze</t>
  </si>
  <si>
    <t>Eligibility Items</t>
  </si>
  <si>
    <t>Submission Requirements met (Section Three)</t>
  </si>
  <si>
    <t>Freebeau</t>
  </si>
  <si>
    <t>Y</t>
  </si>
  <si>
    <t>1. Name of Proposed Development for Active Award provided</t>
  </si>
  <si>
    <t>2.  If the Original Application qualified as a Self-Sourced Application funded in RFA 2020-205 or RFA 2021-205, did the Self-Sourced Applicant meet the requirement to knowingly, voluntarily and irrevocably commit to waive the option to convert?</t>
  </si>
  <si>
    <t>Ebony</t>
  </si>
  <si>
    <t>3.  Applicant’s Viability Request Amount provided</t>
  </si>
  <si>
    <t>Matt</t>
  </si>
  <si>
    <t>Development Cost Pro Forma reflects that sources must equal or exceed uses (Section Five, A.1.)</t>
  </si>
  <si>
    <t>D.  Applicant Certification and Acknowledgement form provided and meets requirements</t>
  </si>
  <si>
    <t>All Eligibility Requirements Met?</t>
  </si>
  <si>
    <t>Tie-Breakers</t>
  </si>
  <si>
    <t>Qualifies for Florida Job Creation Preference (Item 2 of Exhibit C)</t>
  </si>
  <si>
    <t>Lottery Number</t>
  </si>
  <si>
    <t>Inspector General</t>
  </si>
  <si>
    <t>4. Required Choice for all Applications in this RFA</t>
  </si>
  <si>
    <t>4.a.  Returned Recent Competitive Award</t>
  </si>
  <si>
    <t>N</t>
  </si>
  <si>
    <t>4.b. Commit to a limited number of Priority 1 Applications in certain RFAs in the 2024/2025 Funding Cycle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</si>
</sst>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4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F3A6E-F504-4B11-8B06-081DED4E8BC8}">
  <dimension ref="A1:AG16"/>
  <sheetViews>
    <sheetView tabSelected="1" zoomScale="120" zoomScaleNormal="120" zoomScaleSheetLayoutView="80" workbookViewId="0">
      <pane xSplit="2" ySplit="2" topLeftCell="C3" activePane="bottomRight" state="frozen"/>
      <selection pane="topRight" activeCell="E1" sqref="E1"/>
      <selection pane="bottomLeft" activeCell="A3" sqref="A3"/>
      <selection pane="bottomRight" activeCell="A6" sqref="A6"/>
    </sheetView>
  </sheetViews>
  <sheetFormatPr defaultColWidth="8.5703125" defaultRowHeight="12.75" x14ac:dyDescent="0.2"/>
  <cols>
    <col min="1" max="1" width="36.42578125" style="31" customWidth="1"/>
    <col min="2" max="32" width="11.5703125" style="32" customWidth="1"/>
    <col min="33" max="16384" width="8.5703125" style="5"/>
  </cols>
  <sheetData>
    <row r="1" spans="1:33" ht="14.1" customHeight="1" x14ac:dyDescent="0.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4" t="s">
        <v>32</v>
      </c>
    </row>
    <row r="2" spans="1:33" s="8" customFormat="1" ht="51" customHeight="1" x14ac:dyDescent="0.2">
      <c r="A2" s="6" t="s">
        <v>33</v>
      </c>
      <c r="B2" s="2"/>
      <c r="C2" s="3" t="s">
        <v>34</v>
      </c>
      <c r="D2" s="3" t="s">
        <v>35</v>
      </c>
      <c r="E2" s="3" t="s">
        <v>36</v>
      </c>
      <c r="F2" s="3" t="s">
        <v>37</v>
      </c>
      <c r="G2" s="3" t="s">
        <v>38</v>
      </c>
      <c r="H2" s="3" t="s">
        <v>39</v>
      </c>
      <c r="I2" s="3" t="s">
        <v>40</v>
      </c>
      <c r="J2" s="3" t="s">
        <v>41</v>
      </c>
      <c r="K2" s="3" t="s">
        <v>42</v>
      </c>
      <c r="L2" s="3" t="s">
        <v>43</v>
      </c>
      <c r="M2" s="3" t="s">
        <v>44</v>
      </c>
      <c r="N2" s="3" t="s">
        <v>45</v>
      </c>
      <c r="O2" s="3" t="s">
        <v>46</v>
      </c>
      <c r="P2" s="3" t="s">
        <v>47</v>
      </c>
      <c r="Q2" s="3" t="s">
        <v>48</v>
      </c>
      <c r="R2" s="3" t="s">
        <v>49</v>
      </c>
      <c r="S2" s="3" t="s">
        <v>50</v>
      </c>
      <c r="T2" s="3" t="s">
        <v>51</v>
      </c>
      <c r="U2" s="3" t="s">
        <v>52</v>
      </c>
      <c r="V2" s="3" t="s">
        <v>53</v>
      </c>
      <c r="W2" s="3" t="s">
        <v>54</v>
      </c>
      <c r="X2" s="3" t="s">
        <v>55</v>
      </c>
      <c r="Y2" s="3" t="s">
        <v>56</v>
      </c>
      <c r="Z2" s="3" t="s">
        <v>57</v>
      </c>
      <c r="AA2" s="3" t="s">
        <v>58</v>
      </c>
      <c r="AB2" s="3" t="s">
        <v>59</v>
      </c>
      <c r="AC2" s="3" t="s">
        <v>60</v>
      </c>
      <c r="AD2" s="3" t="s">
        <v>61</v>
      </c>
      <c r="AE2" s="3" t="s">
        <v>62</v>
      </c>
      <c r="AF2" s="3" t="s">
        <v>63</v>
      </c>
      <c r="AG2" s="7"/>
    </row>
    <row r="3" spans="1:33" s="8" customFormat="1" x14ac:dyDescent="0.2">
      <c r="A3" s="9" t="s">
        <v>64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s="8" customFormat="1" ht="25.5" x14ac:dyDescent="0.2">
      <c r="A4" s="12" t="s">
        <v>65</v>
      </c>
      <c r="B4" s="13" t="s">
        <v>66</v>
      </c>
      <c r="C4" s="14" t="s">
        <v>67</v>
      </c>
      <c r="D4" s="14" t="s">
        <v>67</v>
      </c>
      <c r="E4" s="14" t="s">
        <v>67</v>
      </c>
      <c r="F4" s="14" t="s">
        <v>67</v>
      </c>
      <c r="G4" s="14" t="s">
        <v>67</v>
      </c>
      <c r="H4" s="14" t="s">
        <v>67</v>
      </c>
      <c r="I4" s="14" t="s">
        <v>67</v>
      </c>
      <c r="J4" s="14" t="s">
        <v>67</v>
      </c>
      <c r="K4" s="14" t="s">
        <v>67</v>
      </c>
      <c r="L4" s="14" t="s">
        <v>67</v>
      </c>
      <c r="M4" s="14" t="s">
        <v>67</v>
      </c>
      <c r="N4" s="14" t="s">
        <v>67</v>
      </c>
      <c r="O4" s="14" t="s">
        <v>67</v>
      </c>
      <c r="P4" s="14" t="s">
        <v>67</v>
      </c>
      <c r="Q4" s="14" t="s">
        <v>67</v>
      </c>
      <c r="R4" s="14" t="s">
        <v>67</v>
      </c>
      <c r="S4" s="14" t="s">
        <v>67</v>
      </c>
      <c r="T4" s="14" t="s">
        <v>67</v>
      </c>
      <c r="U4" s="14" t="s">
        <v>67</v>
      </c>
      <c r="V4" s="14" t="s">
        <v>67</v>
      </c>
      <c r="W4" s="14" t="s">
        <v>67</v>
      </c>
      <c r="X4" s="14" t="s">
        <v>67</v>
      </c>
      <c r="Y4" s="14" t="s">
        <v>67</v>
      </c>
      <c r="Z4" s="14" t="s">
        <v>67</v>
      </c>
      <c r="AA4" s="14" t="s">
        <v>67</v>
      </c>
      <c r="AB4" s="14" t="s">
        <v>67</v>
      </c>
      <c r="AC4" s="14" t="s">
        <v>67</v>
      </c>
      <c r="AD4" s="14" t="s">
        <v>67</v>
      </c>
      <c r="AE4" s="14" t="s">
        <v>67</v>
      </c>
      <c r="AF4" s="14" t="s">
        <v>67</v>
      </c>
      <c r="AG4" s="15">
        <f t="shared" ref="AG4:AG10" si="0">COUNTIF(C4:AF4,"N")</f>
        <v>0</v>
      </c>
    </row>
    <row r="5" spans="1:33" s="8" customFormat="1" ht="25.5" x14ac:dyDescent="0.2">
      <c r="A5" s="12" t="s">
        <v>68</v>
      </c>
      <c r="B5" s="16"/>
      <c r="C5" s="14" t="s">
        <v>67</v>
      </c>
      <c r="D5" s="14" t="s">
        <v>67</v>
      </c>
      <c r="E5" s="14" t="s">
        <v>67</v>
      </c>
      <c r="F5" s="14" t="s">
        <v>67</v>
      </c>
      <c r="G5" s="14" t="s">
        <v>67</v>
      </c>
      <c r="H5" s="14" t="s">
        <v>67</v>
      </c>
      <c r="I5" s="14" t="s">
        <v>67</v>
      </c>
      <c r="J5" s="14" t="s">
        <v>67</v>
      </c>
      <c r="K5" s="14" t="s">
        <v>67</v>
      </c>
      <c r="L5" s="14" t="s">
        <v>67</v>
      </c>
      <c r="M5" s="14" t="s">
        <v>67</v>
      </c>
      <c r="N5" s="14" t="s">
        <v>67</v>
      </c>
      <c r="O5" s="14" t="s">
        <v>67</v>
      </c>
      <c r="P5" s="14" t="s">
        <v>67</v>
      </c>
      <c r="Q5" s="14" t="s">
        <v>67</v>
      </c>
      <c r="R5" s="14" t="s">
        <v>67</v>
      </c>
      <c r="S5" s="14" t="s">
        <v>67</v>
      </c>
      <c r="T5" s="14" t="s">
        <v>67</v>
      </c>
      <c r="U5" s="14" t="s">
        <v>67</v>
      </c>
      <c r="V5" s="14" t="s">
        <v>67</v>
      </c>
      <c r="W5" s="14" t="s">
        <v>67</v>
      </c>
      <c r="X5" s="14" t="s">
        <v>67</v>
      </c>
      <c r="Y5" s="14" t="s">
        <v>67</v>
      </c>
      <c r="Z5" s="14" t="s">
        <v>67</v>
      </c>
      <c r="AA5" s="14" t="s">
        <v>67</v>
      </c>
      <c r="AB5" s="14" t="s">
        <v>67</v>
      </c>
      <c r="AC5" s="14" t="s">
        <v>67</v>
      </c>
      <c r="AD5" s="14" t="s">
        <v>67</v>
      </c>
      <c r="AE5" s="14" t="s">
        <v>67</v>
      </c>
      <c r="AF5" s="14" t="s">
        <v>67</v>
      </c>
      <c r="AG5" s="15">
        <f t="shared" si="0"/>
        <v>0</v>
      </c>
    </row>
    <row r="6" spans="1:33" s="8" customFormat="1" ht="76.5" x14ac:dyDescent="0.2">
      <c r="A6" s="12" t="s">
        <v>69</v>
      </c>
      <c r="B6" s="17" t="s">
        <v>70</v>
      </c>
      <c r="C6" s="14" t="s">
        <v>67</v>
      </c>
      <c r="D6" s="14" t="s">
        <v>67</v>
      </c>
      <c r="E6" s="14" t="s">
        <v>67</v>
      </c>
      <c r="F6" s="14" t="s">
        <v>67</v>
      </c>
      <c r="G6" s="14" t="s">
        <v>67</v>
      </c>
      <c r="H6" s="14" t="s">
        <v>67</v>
      </c>
      <c r="I6" s="14" t="s">
        <v>67</v>
      </c>
      <c r="J6" s="14" t="s">
        <v>67</v>
      </c>
      <c r="K6" s="14" t="s">
        <v>67</v>
      </c>
      <c r="L6" s="14" t="s">
        <v>67</v>
      </c>
      <c r="M6" s="14" t="s">
        <v>67</v>
      </c>
      <c r="N6" s="14" t="s">
        <v>67</v>
      </c>
      <c r="O6" s="14" t="s">
        <v>67</v>
      </c>
      <c r="P6" s="14" t="s">
        <v>67</v>
      </c>
      <c r="Q6" s="14" t="s">
        <v>67</v>
      </c>
      <c r="R6" s="14" t="s">
        <v>67</v>
      </c>
      <c r="S6" s="14" t="s">
        <v>67</v>
      </c>
      <c r="T6" s="14" t="s">
        <v>67</v>
      </c>
      <c r="U6" s="14" t="s">
        <v>67</v>
      </c>
      <c r="V6" s="14" t="s">
        <v>67</v>
      </c>
      <c r="W6" s="14" t="s">
        <v>67</v>
      </c>
      <c r="X6" s="14" t="s">
        <v>67</v>
      </c>
      <c r="Y6" s="14" t="s">
        <v>67</v>
      </c>
      <c r="Z6" s="14" t="s">
        <v>67</v>
      </c>
      <c r="AA6" s="14" t="s">
        <v>67</v>
      </c>
      <c r="AB6" s="14" t="s">
        <v>67</v>
      </c>
      <c r="AC6" s="14" t="s">
        <v>67</v>
      </c>
      <c r="AD6" s="14" t="s">
        <v>67</v>
      </c>
      <c r="AE6" s="14" t="s">
        <v>67</v>
      </c>
      <c r="AF6" s="14" t="s">
        <v>67</v>
      </c>
      <c r="AG6" s="15">
        <f t="shared" si="0"/>
        <v>0</v>
      </c>
    </row>
    <row r="7" spans="1:33" s="8" customFormat="1" ht="25.5" x14ac:dyDescent="0.2">
      <c r="A7" s="12" t="s">
        <v>71</v>
      </c>
      <c r="B7" s="13" t="s">
        <v>72</v>
      </c>
      <c r="C7" s="14" t="s">
        <v>67</v>
      </c>
      <c r="D7" s="14" t="s">
        <v>67</v>
      </c>
      <c r="E7" s="14" t="s">
        <v>67</v>
      </c>
      <c r="F7" s="14" t="s">
        <v>67</v>
      </c>
      <c r="G7" s="14" t="s">
        <v>67</v>
      </c>
      <c r="H7" s="14" t="s">
        <v>67</v>
      </c>
      <c r="I7" s="14" t="s">
        <v>67</v>
      </c>
      <c r="J7" s="14" t="s">
        <v>67</v>
      </c>
      <c r="K7" s="14" t="s">
        <v>67</v>
      </c>
      <c r="L7" s="14" t="s">
        <v>67</v>
      </c>
      <c r="M7" s="14" t="s">
        <v>67</v>
      </c>
      <c r="N7" s="14" t="s">
        <v>67</v>
      </c>
      <c r="O7" s="14" t="s">
        <v>67</v>
      </c>
      <c r="P7" s="14" t="s">
        <v>67</v>
      </c>
      <c r="Q7" s="14" t="s">
        <v>67</v>
      </c>
      <c r="R7" s="14" t="s">
        <v>67</v>
      </c>
      <c r="S7" s="14" t="s">
        <v>67</v>
      </c>
      <c r="T7" s="14" t="s">
        <v>67</v>
      </c>
      <c r="U7" s="14" t="s">
        <v>67</v>
      </c>
      <c r="V7" s="14" t="s">
        <v>67</v>
      </c>
      <c r="W7" s="14" t="s">
        <v>67</v>
      </c>
      <c r="X7" s="14" t="s">
        <v>67</v>
      </c>
      <c r="Y7" s="14" t="s">
        <v>67</v>
      </c>
      <c r="Z7" s="14" t="s">
        <v>67</v>
      </c>
      <c r="AA7" s="14" t="s">
        <v>67</v>
      </c>
      <c r="AB7" s="14" t="s">
        <v>67</v>
      </c>
      <c r="AC7" s="14" t="s">
        <v>67</v>
      </c>
      <c r="AD7" s="14" t="s">
        <v>67</v>
      </c>
      <c r="AE7" s="14" t="s">
        <v>67</v>
      </c>
      <c r="AF7" s="14" t="s">
        <v>67</v>
      </c>
      <c r="AG7" s="15">
        <f t="shared" si="0"/>
        <v>0</v>
      </c>
    </row>
    <row r="8" spans="1:33" s="8" customFormat="1" ht="38.25" x14ac:dyDescent="0.2">
      <c r="A8" s="12" t="s">
        <v>73</v>
      </c>
      <c r="B8" s="16"/>
      <c r="C8" s="14" t="s">
        <v>67</v>
      </c>
      <c r="D8" s="14" t="s">
        <v>67</v>
      </c>
      <c r="E8" s="14" t="s">
        <v>67</v>
      </c>
      <c r="F8" s="14" t="s">
        <v>67</v>
      </c>
      <c r="G8" s="14" t="s">
        <v>67</v>
      </c>
      <c r="H8" s="14" t="s">
        <v>67</v>
      </c>
      <c r="I8" s="14" t="s">
        <v>67</v>
      </c>
      <c r="J8" s="14" t="s">
        <v>67</v>
      </c>
      <c r="K8" s="14" t="s">
        <v>67</v>
      </c>
      <c r="L8" s="14" t="s">
        <v>67</v>
      </c>
      <c r="M8" s="14" t="s">
        <v>67</v>
      </c>
      <c r="N8" s="14" t="s">
        <v>67</v>
      </c>
      <c r="O8" s="14" t="s">
        <v>67</v>
      </c>
      <c r="P8" s="14" t="s">
        <v>67</v>
      </c>
      <c r="Q8" s="14" t="s">
        <v>67</v>
      </c>
      <c r="R8" s="14" t="s">
        <v>67</v>
      </c>
      <c r="S8" s="14" t="s">
        <v>67</v>
      </c>
      <c r="T8" s="14" t="s">
        <v>67</v>
      </c>
      <c r="U8" s="14" t="s">
        <v>67</v>
      </c>
      <c r="V8" s="14" t="s">
        <v>67</v>
      </c>
      <c r="W8" s="14" t="s">
        <v>67</v>
      </c>
      <c r="X8" s="14" t="s">
        <v>67</v>
      </c>
      <c r="Y8" s="14" t="s">
        <v>67</v>
      </c>
      <c r="Z8" s="14" t="s">
        <v>67</v>
      </c>
      <c r="AA8" s="14" t="s">
        <v>67</v>
      </c>
      <c r="AB8" s="14" t="s">
        <v>67</v>
      </c>
      <c r="AC8" s="14" t="s">
        <v>67</v>
      </c>
      <c r="AD8" s="14" t="s">
        <v>67</v>
      </c>
      <c r="AE8" s="14" t="s">
        <v>67</v>
      </c>
      <c r="AF8" s="14" t="s">
        <v>67</v>
      </c>
      <c r="AG8" s="15">
        <f t="shared" si="0"/>
        <v>0</v>
      </c>
    </row>
    <row r="9" spans="1:33" ht="38.25" x14ac:dyDescent="0.2">
      <c r="A9" s="12" t="s">
        <v>74</v>
      </c>
      <c r="B9" s="18" t="s">
        <v>66</v>
      </c>
      <c r="C9" s="14" t="s">
        <v>67</v>
      </c>
      <c r="D9" s="14" t="s">
        <v>67</v>
      </c>
      <c r="E9" s="14" t="s">
        <v>67</v>
      </c>
      <c r="F9" s="14" t="s">
        <v>67</v>
      </c>
      <c r="G9" s="14" t="s">
        <v>67</v>
      </c>
      <c r="H9" s="14" t="s">
        <v>67</v>
      </c>
      <c r="I9" s="14" t="s">
        <v>67</v>
      </c>
      <c r="J9" s="14" t="s">
        <v>67</v>
      </c>
      <c r="K9" s="14" t="s">
        <v>67</v>
      </c>
      <c r="L9" s="14" t="s">
        <v>67</v>
      </c>
      <c r="M9" s="14" t="s">
        <v>67</v>
      </c>
      <c r="N9" s="14" t="s">
        <v>67</v>
      </c>
      <c r="O9" s="14" t="s">
        <v>67</v>
      </c>
      <c r="P9" s="14" t="s">
        <v>67</v>
      </c>
      <c r="Q9" s="14" t="s">
        <v>67</v>
      </c>
      <c r="R9" s="14" t="s">
        <v>67</v>
      </c>
      <c r="S9" s="14" t="s">
        <v>67</v>
      </c>
      <c r="T9" s="14" t="s">
        <v>67</v>
      </c>
      <c r="U9" s="14" t="s">
        <v>67</v>
      </c>
      <c r="V9" s="14" t="s">
        <v>67</v>
      </c>
      <c r="W9" s="14" t="s">
        <v>67</v>
      </c>
      <c r="X9" s="14" t="s">
        <v>67</v>
      </c>
      <c r="Y9" s="14" t="s">
        <v>67</v>
      </c>
      <c r="Z9" s="14" t="s">
        <v>67</v>
      </c>
      <c r="AA9" s="14" t="s">
        <v>67</v>
      </c>
      <c r="AB9" s="14" t="s">
        <v>67</v>
      </c>
      <c r="AC9" s="14" t="s">
        <v>67</v>
      </c>
      <c r="AD9" s="14" t="s">
        <v>67</v>
      </c>
      <c r="AE9" s="14" t="s">
        <v>67</v>
      </c>
      <c r="AF9" s="14" t="s">
        <v>67</v>
      </c>
      <c r="AG9" s="15">
        <f t="shared" si="0"/>
        <v>0</v>
      </c>
    </row>
    <row r="10" spans="1:33" s="8" customFormat="1" x14ac:dyDescent="0.2">
      <c r="A10" s="19" t="s">
        <v>75</v>
      </c>
      <c r="B10" s="20"/>
      <c r="C10" s="21" t="str">
        <f>IF(C9="","",IF(OR(C4="N",C5="N",C6="N",C7="N",C8="N",C9="N"),"N","Y"))</f>
        <v>Y</v>
      </c>
      <c r="D10" s="21" t="str">
        <f t="shared" ref="D10:AF10" si="1">IF(D9="","",IF(OR(D4="N",D5="N",D6="N",D7="N",D8="N",D9="N"),"N","Y"))</f>
        <v>Y</v>
      </c>
      <c r="E10" s="21" t="str">
        <f t="shared" si="1"/>
        <v>Y</v>
      </c>
      <c r="F10" s="21" t="str">
        <f t="shared" si="1"/>
        <v>Y</v>
      </c>
      <c r="G10" s="21" t="str">
        <f t="shared" si="1"/>
        <v>Y</v>
      </c>
      <c r="H10" s="21" t="str">
        <f t="shared" si="1"/>
        <v>Y</v>
      </c>
      <c r="I10" s="21" t="str">
        <f t="shared" si="1"/>
        <v>Y</v>
      </c>
      <c r="J10" s="21" t="str">
        <f t="shared" si="1"/>
        <v>Y</v>
      </c>
      <c r="K10" s="21" t="str">
        <f t="shared" si="1"/>
        <v>Y</v>
      </c>
      <c r="L10" s="21" t="str">
        <f t="shared" si="1"/>
        <v>Y</v>
      </c>
      <c r="M10" s="21" t="str">
        <f t="shared" si="1"/>
        <v>Y</v>
      </c>
      <c r="N10" s="21" t="str">
        <f t="shared" si="1"/>
        <v>Y</v>
      </c>
      <c r="O10" s="21" t="str">
        <f t="shared" si="1"/>
        <v>Y</v>
      </c>
      <c r="P10" s="21" t="str">
        <f t="shared" si="1"/>
        <v>Y</v>
      </c>
      <c r="Q10" s="21" t="str">
        <f t="shared" si="1"/>
        <v>Y</v>
      </c>
      <c r="R10" s="21" t="str">
        <f t="shared" si="1"/>
        <v>Y</v>
      </c>
      <c r="S10" s="21" t="str">
        <f t="shared" si="1"/>
        <v>Y</v>
      </c>
      <c r="T10" s="21" t="str">
        <f t="shared" si="1"/>
        <v>Y</v>
      </c>
      <c r="U10" s="21" t="str">
        <f t="shared" si="1"/>
        <v>Y</v>
      </c>
      <c r="V10" s="21" t="str">
        <f t="shared" si="1"/>
        <v>Y</v>
      </c>
      <c r="W10" s="21" t="str">
        <f t="shared" si="1"/>
        <v>Y</v>
      </c>
      <c r="X10" s="21" t="str">
        <f t="shared" si="1"/>
        <v>Y</v>
      </c>
      <c r="Y10" s="21" t="str">
        <f t="shared" si="1"/>
        <v>Y</v>
      </c>
      <c r="Z10" s="21" t="str">
        <f t="shared" si="1"/>
        <v>Y</v>
      </c>
      <c r="AA10" s="21" t="str">
        <f t="shared" si="1"/>
        <v>Y</v>
      </c>
      <c r="AB10" s="21" t="str">
        <f t="shared" si="1"/>
        <v>Y</v>
      </c>
      <c r="AC10" s="21" t="str">
        <f t="shared" si="1"/>
        <v>Y</v>
      </c>
      <c r="AD10" s="21" t="str">
        <f t="shared" si="1"/>
        <v>Y</v>
      </c>
      <c r="AE10" s="21" t="str">
        <f t="shared" si="1"/>
        <v>Y</v>
      </c>
      <c r="AF10" s="21" t="str">
        <f t="shared" si="1"/>
        <v>Y</v>
      </c>
      <c r="AG10" s="15">
        <f t="shared" si="0"/>
        <v>0</v>
      </c>
    </row>
    <row r="11" spans="1:33" s="8" customFormat="1" x14ac:dyDescent="0.2">
      <c r="A11" s="22" t="s">
        <v>76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4"/>
    </row>
    <row r="12" spans="1:33" ht="26.1" customHeight="1" x14ac:dyDescent="0.2">
      <c r="A12" s="25" t="s">
        <v>77</v>
      </c>
      <c r="B12" s="26" t="s">
        <v>72</v>
      </c>
      <c r="C12" s="14" t="s">
        <v>67</v>
      </c>
      <c r="D12" s="14" t="s">
        <v>67</v>
      </c>
      <c r="E12" s="14" t="s">
        <v>67</v>
      </c>
      <c r="F12" s="14" t="s">
        <v>67</v>
      </c>
      <c r="G12" s="14" t="s">
        <v>67</v>
      </c>
      <c r="H12" s="14" t="s">
        <v>67</v>
      </c>
      <c r="I12" s="14" t="s">
        <v>67</v>
      </c>
      <c r="J12" s="14" t="s">
        <v>67</v>
      </c>
      <c r="K12" s="14" t="s">
        <v>67</v>
      </c>
      <c r="L12" s="14" t="s">
        <v>67</v>
      </c>
      <c r="M12" s="14" t="s">
        <v>67</v>
      </c>
      <c r="N12" s="14" t="s">
        <v>67</v>
      </c>
      <c r="O12" s="14" t="s">
        <v>67</v>
      </c>
      <c r="P12" s="14" t="s">
        <v>67</v>
      </c>
      <c r="Q12" s="14" t="s">
        <v>67</v>
      </c>
      <c r="R12" s="14" t="s">
        <v>67</v>
      </c>
      <c r="S12" s="14" t="s">
        <v>67</v>
      </c>
      <c r="T12" s="14" t="s">
        <v>67</v>
      </c>
      <c r="U12" s="14" t="s">
        <v>67</v>
      </c>
      <c r="V12" s="14" t="s">
        <v>67</v>
      </c>
      <c r="W12" s="14" t="s">
        <v>67</v>
      </c>
      <c r="X12" s="14" t="s">
        <v>67</v>
      </c>
      <c r="Y12" s="14" t="s">
        <v>67</v>
      </c>
      <c r="Z12" s="14" t="s">
        <v>67</v>
      </c>
      <c r="AA12" s="14" t="s">
        <v>67</v>
      </c>
      <c r="AB12" s="14" t="s">
        <v>67</v>
      </c>
      <c r="AC12" s="14" t="s">
        <v>67</v>
      </c>
      <c r="AD12" s="14" t="s">
        <v>67</v>
      </c>
      <c r="AE12" s="14" t="s">
        <v>67</v>
      </c>
      <c r="AF12" s="14" t="s">
        <v>67</v>
      </c>
      <c r="AG12" s="15">
        <f>COUNTIF(C12:AF12,"N")</f>
        <v>0</v>
      </c>
    </row>
    <row r="13" spans="1:33" s="8" customFormat="1" ht="25.5" x14ac:dyDescent="0.2">
      <c r="A13" s="25" t="s">
        <v>78</v>
      </c>
      <c r="B13" s="18" t="s">
        <v>79</v>
      </c>
      <c r="C13" s="18">
        <v>28</v>
      </c>
      <c r="D13" s="18">
        <v>23</v>
      </c>
      <c r="E13" s="18">
        <v>2</v>
      </c>
      <c r="F13" s="18">
        <v>6</v>
      </c>
      <c r="G13" s="18">
        <v>27</v>
      </c>
      <c r="H13" s="18">
        <v>5</v>
      </c>
      <c r="I13" s="18">
        <v>20</v>
      </c>
      <c r="J13" s="18">
        <v>30</v>
      </c>
      <c r="K13" s="18">
        <v>22</v>
      </c>
      <c r="L13" s="18">
        <v>13</v>
      </c>
      <c r="M13" s="18">
        <v>17</v>
      </c>
      <c r="N13" s="18">
        <v>12</v>
      </c>
      <c r="O13" s="18">
        <v>4</v>
      </c>
      <c r="P13" s="18">
        <v>18</v>
      </c>
      <c r="Q13" s="18">
        <v>16</v>
      </c>
      <c r="R13" s="18">
        <v>3</v>
      </c>
      <c r="S13" s="18">
        <v>1</v>
      </c>
      <c r="T13" s="18">
        <v>15</v>
      </c>
      <c r="U13" s="18">
        <v>11</v>
      </c>
      <c r="V13" s="18">
        <v>24</v>
      </c>
      <c r="W13" s="18">
        <v>29</v>
      </c>
      <c r="X13" s="18">
        <v>25</v>
      </c>
      <c r="Y13" s="18">
        <v>19</v>
      </c>
      <c r="Z13" s="18">
        <v>10</v>
      </c>
      <c r="AA13" s="18">
        <v>8</v>
      </c>
      <c r="AB13" s="18">
        <v>14</v>
      </c>
      <c r="AC13" s="18">
        <v>9</v>
      </c>
      <c r="AD13" s="18">
        <v>21</v>
      </c>
      <c r="AE13" s="18">
        <v>26</v>
      </c>
      <c r="AF13" s="18">
        <v>7</v>
      </c>
      <c r="AG13" s="27"/>
    </row>
    <row r="14" spans="1:33" s="8" customFormat="1" x14ac:dyDescent="0.2">
      <c r="A14" s="28" t="s">
        <v>80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</row>
    <row r="15" spans="1:33" x14ac:dyDescent="0.2">
      <c r="A15" s="29" t="s">
        <v>81</v>
      </c>
      <c r="B15" s="30" t="s">
        <v>70</v>
      </c>
      <c r="C15" s="18" t="s">
        <v>82</v>
      </c>
      <c r="D15" s="18" t="s">
        <v>82</v>
      </c>
      <c r="E15" s="18" t="s">
        <v>82</v>
      </c>
      <c r="F15" s="18" t="s">
        <v>82</v>
      </c>
      <c r="G15" s="18" t="s">
        <v>82</v>
      </c>
      <c r="H15" s="18" t="s">
        <v>82</v>
      </c>
      <c r="I15" s="18" t="s">
        <v>82</v>
      </c>
      <c r="J15" s="18" t="s">
        <v>82</v>
      </c>
      <c r="K15" s="18" t="s">
        <v>82</v>
      </c>
      <c r="L15" s="18" t="s">
        <v>82</v>
      </c>
      <c r="M15" s="18" t="s">
        <v>82</v>
      </c>
      <c r="N15" s="18" t="s">
        <v>82</v>
      </c>
      <c r="O15" s="18" t="s">
        <v>82</v>
      </c>
      <c r="P15" s="18" t="s">
        <v>82</v>
      </c>
      <c r="Q15" s="18" t="s">
        <v>82</v>
      </c>
      <c r="R15" s="18" t="s">
        <v>82</v>
      </c>
      <c r="S15" s="18" t="s">
        <v>82</v>
      </c>
      <c r="T15" s="18" t="s">
        <v>82</v>
      </c>
      <c r="U15" s="18" t="s">
        <v>82</v>
      </c>
      <c r="V15" s="18" t="s">
        <v>82</v>
      </c>
      <c r="W15" s="18" t="s">
        <v>82</v>
      </c>
      <c r="X15" s="18" t="s">
        <v>82</v>
      </c>
      <c r="Y15" s="18" t="s">
        <v>82</v>
      </c>
      <c r="Z15" s="18" t="s">
        <v>82</v>
      </c>
      <c r="AA15" s="18" t="s">
        <v>82</v>
      </c>
      <c r="AB15" s="18" t="s">
        <v>82</v>
      </c>
      <c r="AC15" s="18" t="s">
        <v>82</v>
      </c>
      <c r="AD15" s="18" t="s">
        <v>82</v>
      </c>
      <c r="AE15" s="18" t="s">
        <v>82</v>
      </c>
      <c r="AF15" s="18" t="s">
        <v>82</v>
      </c>
      <c r="AG15" s="15">
        <f>COUNTIF(C15:AF15,"y")</f>
        <v>0</v>
      </c>
    </row>
    <row r="16" spans="1:33" ht="38.25" x14ac:dyDescent="0.2">
      <c r="A16" s="29" t="s">
        <v>83</v>
      </c>
      <c r="B16" s="30"/>
      <c r="C16" s="18" t="s">
        <v>67</v>
      </c>
      <c r="D16" s="18" t="s">
        <v>67</v>
      </c>
      <c r="E16" s="18" t="s">
        <v>67</v>
      </c>
      <c r="F16" s="18" t="s">
        <v>67</v>
      </c>
      <c r="G16" s="18" t="s">
        <v>67</v>
      </c>
      <c r="H16" s="18" t="s">
        <v>67</v>
      </c>
      <c r="I16" s="18" t="s">
        <v>67</v>
      </c>
      <c r="J16" s="18" t="s">
        <v>67</v>
      </c>
      <c r="K16" s="18" t="s">
        <v>67</v>
      </c>
      <c r="L16" s="18" t="s">
        <v>67</v>
      </c>
      <c r="M16" s="18" t="s">
        <v>67</v>
      </c>
      <c r="N16" s="18" t="s">
        <v>67</v>
      </c>
      <c r="O16" s="18" t="s">
        <v>67</v>
      </c>
      <c r="P16" s="18" t="s">
        <v>67</v>
      </c>
      <c r="Q16" s="18" t="s">
        <v>67</v>
      </c>
      <c r="R16" s="18" t="s">
        <v>67</v>
      </c>
      <c r="S16" s="18" t="s">
        <v>67</v>
      </c>
      <c r="T16" s="18" t="s">
        <v>67</v>
      </c>
      <c r="U16" s="18" t="s">
        <v>67</v>
      </c>
      <c r="V16" s="18" t="s">
        <v>67</v>
      </c>
      <c r="W16" s="18" t="s">
        <v>67</v>
      </c>
      <c r="X16" s="18" t="s">
        <v>67</v>
      </c>
      <c r="Y16" s="18" t="s">
        <v>67</v>
      </c>
      <c r="Z16" s="18" t="s">
        <v>67</v>
      </c>
      <c r="AA16" s="18" t="s">
        <v>67</v>
      </c>
      <c r="AB16" s="18" t="s">
        <v>67</v>
      </c>
      <c r="AC16" s="18" t="s">
        <v>67</v>
      </c>
      <c r="AD16" s="18" t="s">
        <v>67</v>
      </c>
      <c r="AE16" s="18" t="s">
        <v>67</v>
      </c>
      <c r="AF16" s="18" t="s">
        <v>67</v>
      </c>
      <c r="AG16" s="15">
        <f>COUNTIF(C16:AF16,"Y")</f>
        <v>30</v>
      </c>
    </row>
  </sheetData>
  <mergeCells count="6">
    <mergeCell ref="B1:B2"/>
    <mergeCell ref="AG1:AG2"/>
    <mergeCell ref="B4:B5"/>
    <mergeCell ref="B7:B8"/>
    <mergeCell ref="A10:B10"/>
    <mergeCell ref="B15:B16"/>
  </mergeCells>
  <conditionalFormatting sqref="C10:AF10">
    <cfRule type="cellIs" dxfId="3" priority="4" stopIfTrue="1" operator="equal">
      <formula>"N"</formula>
    </cfRule>
  </conditionalFormatting>
  <conditionalFormatting sqref="AG12 AG4:AG10">
    <cfRule type="cellIs" dxfId="2" priority="3" operator="greaterThan">
      <formula>0</formula>
    </cfRule>
  </conditionalFormatting>
  <conditionalFormatting sqref="AG13">
    <cfRule type="cellIs" dxfId="1" priority="2" operator="greaterThan">
      <formula>0</formula>
    </cfRule>
  </conditionalFormatting>
  <conditionalFormatting sqref="AG15:AG16">
    <cfRule type="cellIs" dxfId="0" priority="1" operator="greaterThan">
      <formula>0</formula>
    </cfRule>
  </conditionalFormatting>
  <printOptions horizontalCentered="1"/>
  <pageMargins left="0.7" right="0.7" top="0.75" bottom="0.75" header="0.3" footer="0.3"/>
  <pageSetup orientation="portrait" r:id="rId1"/>
  <headerFooter>
    <oddHeader>&amp;CRFA 2023-211 Scoring Sheets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2" ma:contentTypeDescription="Create a new document." ma:contentTypeScope="" ma:versionID="1aeebb36b90c6ba872c8408ef270b0ea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90618504830681474834873b54cf0a79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DDC3478-63D5-4867-A81C-296EE53EAA59}"/>
</file>

<file path=customXml/itemProps2.xml><?xml version="1.0" encoding="utf-8"?>
<ds:datastoreItem xmlns:ds="http://schemas.openxmlformats.org/officeDocument/2006/customXml" ds:itemID="{EA73FAEB-F8CC-4944-887D-EB169F2A9235}"/>
</file>

<file path=customXml/itemProps3.xml><?xml version="1.0" encoding="utf-8"?>
<ds:datastoreItem xmlns:ds="http://schemas.openxmlformats.org/officeDocument/2006/customXml" ds:itemID="{5D2372F3-7DAD-4822-BF65-485C34ED84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enter scores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2023-05-25T17:18:52Z</dcterms:created>
  <dcterms:modified xsi:type="dcterms:W3CDTF">2023-05-25T17:19:26Z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