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10 High Utilizer/"/>
    </mc:Choice>
  </mc:AlternateContent>
  <xr:revisionPtr revIDLastSave="2" documentId="8_{4D7ACA18-C4C6-4E1F-82E9-AAEFD29698CF}" xr6:coauthVersionLast="47" xr6:coauthVersionMax="47" xr10:uidLastSave="{7551D3D6-D6ED-46BD-9CC2-EF4E3E6D7A90}"/>
  <bookViews>
    <workbookView xWindow="-120" yWindow="-120" windowWidth="29040" windowHeight="15840" xr2:uid="{755C6306-D49A-415A-8E44-ACA42D3C8186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7" i="1"/>
  <c r="D8" i="1" s="1"/>
  <c r="D3" i="1"/>
  <c r="D4" i="1" s="1"/>
</calcChain>
</file>

<file path=xl/sharedStrings.xml><?xml version="1.0" encoding="utf-8"?>
<sst xmlns="http://schemas.openxmlformats.org/spreadsheetml/2006/main" count="47" uniqueCount="40">
  <si>
    <t>Total HC Available for RFA</t>
  </si>
  <si>
    <t>Total HC Allocated</t>
  </si>
  <si>
    <t>Total HC Remaining</t>
  </si>
  <si>
    <t>Total HOME-ARP Available for RFA</t>
  </si>
  <si>
    <t>Total HOME-ARP Allocated</t>
  </si>
  <si>
    <t>Total HOME-ARP Remaining</t>
  </si>
  <si>
    <t>Total NHTF Available for RFA</t>
  </si>
  <si>
    <t>Total NHTF Allocated</t>
  </si>
  <si>
    <t>Total NHTF Remaining</t>
  </si>
  <si>
    <t>Application Number</t>
  </si>
  <si>
    <t>Name of Development</t>
  </si>
  <si>
    <t>County</t>
  </si>
  <si>
    <t>Managing Entity Region</t>
  </si>
  <si>
    <t>100% NP Goal</t>
  </si>
  <si>
    <t>Experience Goal</t>
  </si>
  <si>
    <t>Total Units</t>
  </si>
  <si>
    <t>Name of Principal Representative</t>
  </si>
  <si>
    <t>Name of Developers</t>
  </si>
  <si>
    <t>HC Request Amount</t>
  </si>
  <si>
    <t>HOME-ARP Request Amount</t>
  </si>
  <si>
    <t>NHTF Request Amount</t>
  </si>
  <si>
    <t>Eligible For Funding?</t>
  </si>
  <si>
    <t>Total Points</t>
  </si>
  <si>
    <t>Applicant exp. with a sustainable model for PSH - Points</t>
  </si>
  <si>
    <t>Leveraging</t>
  </si>
  <si>
    <t>Florida Job Creation Preference</t>
  </si>
  <si>
    <t>Lottery Number</t>
  </si>
  <si>
    <t>2022-270CHN</t>
  </si>
  <si>
    <t>Village at Cedar Hills</t>
  </si>
  <si>
    <t>Duval</t>
  </si>
  <si>
    <t>Lutheran Services Florida</t>
  </si>
  <si>
    <t>Y</t>
  </si>
  <si>
    <t>Shannon Nazworth</t>
  </si>
  <si>
    <t>Ability Housing, Inc.</t>
  </si>
  <si>
    <t>2022-271CHN</t>
  </si>
  <si>
    <t>Apollo Gardens</t>
  </si>
  <si>
    <t>Brevard</t>
  </si>
  <si>
    <t>Central Florida Cares Health System</t>
  </si>
  <si>
    <t>Stephanie Berman</t>
  </si>
  <si>
    <t>Carrfour Supportive Housing,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</si>
</sst>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3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43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4" fontId="6" fillId="0" borderId="1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44" fontId="6" fillId="0" borderId="0" xfId="2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8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72899-B6AA-46ED-93FC-DA10A6E51DBE}">
  <sheetPr>
    <pageSetUpPr fitToPage="1"/>
  </sheetPr>
  <dimension ref="A1:AB19"/>
  <sheetViews>
    <sheetView showGridLines="0" tabSelected="1" zoomScale="120" zoomScaleNormal="120" workbookViewId="0">
      <pane xSplit="2" ySplit="14" topLeftCell="C15" activePane="bottomRight" state="frozen"/>
      <selection pane="topRight" activeCell="C1" sqref="C1"/>
      <selection pane="bottomLeft" activeCell="A7" sqref="A7"/>
      <selection pane="bottomRight" activeCell="D20" sqref="D20"/>
    </sheetView>
  </sheetViews>
  <sheetFormatPr defaultColWidth="9.28515625" defaultRowHeight="12" x14ac:dyDescent="0.2"/>
  <cols>
    <col min="1" max="1" width="10" style="12" bestFit="1" customWidth="1"/>
    <col min="2" max="2" width="17" style="13" customWidth="1"/>
    <col min="3" max="3" width="10.42578125" style="12" customWidth="1"/>
    <col min="4" max="4" width="13.7109375" style="14" customWidth="1"/>
    <col min="5" max="5" width="9.28515625" style="14" customWidth="1"/>
    <col min="6" max="6" width="8.28515625" style="14" customWidth="1"/>
    <col min="7" max="7" width="6.7109375" style="43" customWidth="1"/>
    <col min="8" max="8" width="12.5703125" style="12" customWidth="1"/>
    <col min="9" max="9" width="20.42578125" style="12" customWidth="1"/>
    <col min="10" max="10" width="10" style="44" customWidth="1"/>
    <col min="11" max="12" width="9.85546875" style="45" customWidth="1"/>
    <col min="13" max="13" width="11" style="12" bestFit="1" customWidth="1"/>
    <col min="14" max="14" width="6.5703125" style="12" customWidth="1"/>
    <col min="15" max="15" width="11.42578125" style="12" customWidth="1"/>
    <col min="16" max="16" width="12.42578125" style="12" customWidth="1"/>
    <col min="17" max="17" width="8.5703125" style="12" customWidth="1"/>
    <col min="18" max="18" width="6.7109375" style="12" bestFit="1" customWidth="1"/>
    <col min="19" max="19" width="13.28515625" style="12" customWidth="1"/>
    <col min="20" max="20" width="12" style="12" customWidth="1"/>
    <col min="21" max="21" width="11" style="12" customWidth="1"/>
    <col min="22" max="22" width="9.7109375" style="12" customWidth="1"/>
    <col min="23" max="23" width="8.5703125" style="14" customWidth="1"/>
    <col min="24" max="16384" width="9.28515625" style="12"/>
  </cols>
  <sheetData>
    <row r="1" spans="1:28" s="1" customFormat="1" ht="15" x14ac:dyDescent="0.2"/>
    <row r="2" spans="1:28" s="1" customFormat="1" ht="14.65" customHeight="1" x14ac:dyDescent="0.2">
      <c r="A2" s="2" t="s">
        <v>0</v>
      </c>
      <c r="B2" s="2"/>
      <c r="C2" s="2"/>
      <c r="D2" s="3">
        <v>5000000</v>
      </c>
      <c r="E2" s="4"/>
      <c r="F2" s="4"/>
      <c r="G2" s="5"/>
      <c r="H2" s="5"/>
      <c r="I2" s="5"/>
      <c r="J2" s="5"/>
      <c r="L2" s="5"/>
      <c r="M2" s="5"/>
      <c r="N2" s="5"/>
      <c r="O2" s="5"/>
      <c r="P2" s="5"/>
      <c r="Q2" s="5"/>
      <c r="R2" s="6"/>
    </row>
    <row r="3" spans="1:28" s="1" customFormat="1" ht="14.65" customHeight="1" x14ac:dyDescent="0.2">
      <c r="A3" s="7" t="s">
        <v>1</v>
      </c>
      <c r="B3" s="7"/>
      <c r="C3" s="7"/>
      <c r="D3" s="3">
        <f>SUM(J15:J18)</f>
        <v>3735000</v>
      </c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28" s="1" customFormat="1" ht="14.65" customHeight="1" x14ac:dyDescent="0.2">
      <c r="A4" s="7" t="s">
        <v>2</v>
      </c>
      <c r="B4" s="7"/>
      <c r="C4" s="7"/>
      <c r="D4" s="3">
        <f>D2-D3</f>
        <v>1265000</v>
      </c>
      <c r="E4" s="4"/>
      <c r="F4" s="4"/>
      <c r="I4" s="5"/>
    </row>
    <row r="5" spans="1:28" s="1" customFormat="1" ht="8.1" customHeight="1" x14ac:dyDescent="0.2">
      <c r="A5" s="9"/>
      <c r="B5" s="9"/>
      <c r="C5" s="9"/>
      <c r="D5" s="10"/>
      <c r="E5" s="10"/>
      <c r="F5" s="10"/>
      <c r="I5" s="11"/>
    </row>
    <row r="6" spans="1:28" s="1" customFormat="1" ht="14.65" customHeight="1" x14ac:dyDescent="0.2">
      <c r="A6" s="2" t="s">
        <v>3</v>
      </c>
      <c r="B6" s="2"/>
      <c r="C6" s="2"/>
      <c r="D6" s="3">
        <v>21600000</v>
      </c>
      <c r="E6" s="4"/>
      <c r="F6" s="4"/>
      <c r="I6" s="5"/>
    </row>
    <row r="7" spans="1:28" s="1" customFormat="1" ht="14.65" customHeight="1" x14ac:dyDescent="0.2">
      <c r="A7" s="7" t="s">
        <v>4</v>
      </c>
      <c r="B7" s="7"/>
      <c r="C7" s="7"/>
      <c r="D7" s="3">
        <f>SUM(K15:K18)</f>
        <v>14400000</v>
      </c>
      <c r="E7" s="4"/>
      <c r="F7" s="8"/>
      <c r="I7" s="5"/>
    </row>
    <row r="8" spans="1:28" s="1" customFormat="1" ht="14.65" customHeight="1" x14ac:dyDescent="0.2">
      <c r="A8" s="7" t="s">
        <v>5</v>
      </c>
      <c r="B8" s="7"/>
      <c r="C8" s="7"/>
      <c r="D8" s="3">
        <f>D6-D7</f>
        <v>7200000</v>
      </c>
      <c r="E8" s="4"/>
      <c r="F8" s="4"/>
      <c r="I8" s="5"/>
    </row>
    <row r="9" spans="1:28" s="1" customFormat="1" ht="8.1" customHeight="1" x14ac:dyDescent="0.2">
      <c r="A9" s="9"/>
      <c r="B9" s="9"/>
      <c r="C9" s="9"/>
      <c r="D9" s="10"/>
      <c r="E9" s="10"/>
      <c r="F9" s="10"/>
      <c r="I9" s="11"/>
    </row>
    <row r="10" spans="1:28" s="1" customFormat="1" ht="14.65" customHeight="1" x14ac:dyDescent="0.2">
      <c r="A10" s="2" t="s">
        <v>6</v>
      </c>
      <c r="B10" s="2"/>
      <c r="C10" s="2"/>
      <c r="D10" s="3">
        <v>6700000</v>
      </c>
      <c r="E10" s="4"/>
      <c r="F10" s="4"/>
      <c r="G10" s="5"/>
      <c r="H10" s="5"/>
      <c r="I10" s="5"/>
      <c r="J10" s="5"/>
      <c r="L10" s="5"/>
      <c r="M10" s="5"/>
      <c r="N10" s="5"/>
      <c r="O10" s="5"/>
      <c r="P10" s="5"/>
      <c r="Q10" s="5"/>
      <c r="R10" s="6"/>
    </row>
    <row r="11" spans="1:28" s="1" customFormat="1" ht="14.65" customHeight="1" x14ac:dyDescent="0.2">
      <c r="A11" s="7" t="s">
        <v>7</v>
      </c>
      <c r="B11" s="7"/>
      <c r="C11" s="7"/>
      <c r="D11" s="3">
        <f>SUM(L15:L18)</f>
        <v>3615300</v>
      </c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28" s="1" customFormat="1" ht="14.65" customHeight="1" x14ac:dyDescent="0.2">
      <c r="A12" s="7" t="s">
        <v>8</v>
      </c>
      <c r="B12" s="7"/>
      <c r="C12" s="7"/>
      <c r="D12" s="3">
        <f>D10-D11</f>
        <v>3084700</v>
      </c>
      <c r="E12" s="4"/>
      <c r="F12" s="4"/>
      <c r="I12" s="5"/>
    </row>
    <row r="13" spans="1:28" x14ac:dyDescent="0.2">
      <c r="G13" s="15"/>
      <c r="I13" s="16"/>
      <c r="J13" s="17"/>
      <c r="K13" s="17"/>
      <c r="L13" s="17"/>
      <c r="M13" s="18"/>
      <c r="N13" s="18"/>
      <c r="O13" s="19"/>
      <c r="P13" s="19"/>
      <c r="U13" s="20"/>
      <c r="V13" s="21"/>
      <c r="W13" s="12"/>
      <c r="Y13" s="21"/>
      <c r="Z13" s="21"/>
      <c r="AA13" s="21"/>
      <c r="AB13" s="14"/>
    </row>
    <row r="14" spans="1:28" s="27" customFormat="1" ht="68.650000000000006" customHeight="1" x14ac:dyDescent="0.2">
      <c r="A14" s="22" t="s">
        <v>9</v>
      </c>
      <c r="B14" s="22" t="s">
        <v>10</v>
      </c>
      <c r="C14" s="22" t="s">
        <v>11</v>
      </c>
      <c r="D14" s="22" t="s">
        <v>12</v>
      </c>
      <c r="E14" s="23" t="s">
        <v>13</v>
      </c>
      <c r="F14" s="23" t="s">
        <v>14</v>
      </c>
      <c r="G14" s="24" t="s">
        <v>15</v>
      </c>
      <c r="H14" s="22" t="s">
        <v>16</v>
      </c>
      <c r="I14" s="25" t="s">
        <v>17</v>
      </c>
      <c r="J14" s="26" t="s">
        <v>18</v>
      </c>
      <c r="K14" s="26" t="s">
        <v>19</v>
      </c>
      <c r="L14" s="26" t="s">
        <v>20</v>
      </c>
      <c r="M14" s="22" t="s">
        <v>21</v>
      </c>
      <c r="N14" s="22" t="s">
        <v>22</v>
      </c>
      <c r="O14" s="22" t="s">
        <v>23</v>
      </c>
      <c r="P14" s="22" t="s">
        <v>24</v>
      </c>
      <c r="Q14" s="22" t="s">
        <v>25</v>
      </c>
      <c r="R14" s="22" t="s">
        <v>26</v>
      </c>
    </row>
    <row r="15" spans="1:28" ht="24" x14ac:dyDescent="0.2">
      <c r="A15" s="28" t="s">
        <v>27</v>
      </c>
      <c r="B15" s="28" t="s">
        <v>28</v>
      </c>
      <c r="C15" s="29" t="s">
        <v>29</v>
      </c>
      <c r="D15" s="28" t="s">
        <v>30</v>
      </c>
      <c r="E15" s="30" t="s">
        <v>31</v>
      </c>
      <c r="F15" s="30" t="s">
        <v>31</v>
      </c>
      <c r="G15" s="31">
        <v>90</v>
      </c>
      <c r="H15" s="28" t="s">
        <v>32</v>
      </c>
      <c r="I15" s="28" t="s">
        <v>33</v>
      </c>
      <c r="J15" s="32">
        <v>1887000</v>
      </c>
      <c r="K15" s="32">
        <v>7200000</v>
      </c>
      <c r="L15" s="32">
        <v>1835100</v>
      </c>
      <c r="M15" s="33" t="s">
        <v>31</v>
      </c>
      <c r="N15" s="34">
        <v>104</v>
      </c>
      <c r="O15" s="33">
        <v>19</v>
      </c>
      <c r="P15" s="35">
        <v>173604</v>
      </c>
      <c r="Q15" s="33" t="s">
        <v>31</v>
      </c>
      <c r="R15" s="30">
        <v>1</v>
      </c>
      <c r="W15" s="12"/>
    </row>
    <row r="16" spans="1:28" ht="36" x14ac:dyDescent="0.2">
      <c r="A16" s="28" t="s">
        <v>34</v>
      </c>
      <c r="B16" s="28" t="s">
        <v>35</v>
      </c>
      <c r="C16" s="29" t="s">
        <v>36</v>
      </c>
      <c r="D16" s="28" t="s">
        <v>37</v>
      </c>
      <c r="E16" s="30" t="s">
        <v>31</v>
      </c>
      <c r="F16" s="30" t="s">
        <v>31</v>
      </c>
      <c r="G16" s="31">
        <v>84</v>
      </c>
      <c r="H16" s="28" t="s">
        <v>38</v>
      </c>
      <c r="I16" s="28" t="s">
        <v>39</v>
      </c>
      <c r="J16" s="32">
        <v>1848000</v>
      </c>
      <c r="K16" s="32">
        <v>7200000</v>
      </c>
      <c r="L16" s="32">
        <v>1780200</v>
      </c>
      <c r="M16" s="30" t="s">
        <v>31</v>
      </c>
      <c r="N16" s="30">
        <v>103</v>
      </c>
      <c r="O16" s="30">
        <v>19</v>
      </c>
      <c r="P16" s="35">
        <v>158479.20000000001</v>
      </c>
      <c r="Q16" s="30" t="s">
        <v>31</v>
      </c>
      <c r="R16" s="30">
        <v>4</v>
      </c>
      <c r="W16" s="12"/>
    </row>
    <row r="17" spans="1:23" x14ac:dyDescent="0.2">
      <c r="A17" s="36"/>
      <c r="B17" s="36"/>
      <c r="C17" s="37"/>
      <c r="D17" s="36"/>
      <c r="E17" s="36"/>
      <c r="F17" s="38"/>
      <c r="G17" s="39"/>
      <c r="H17" s="36"/>
      <c r="I17" s="36"/>
      <c r="J17" s="40"/>
      <c r="K17" s="40"/>
      <c r="L17" s="40"/>
      <c r="M17" s="41"/>
      <c r="N17" s="41"/>
      <c r="O17" s="41"/>
      <c r="P17" s="42"/>
      <c r="Q17" s="41"/>
      <c r="R17" s="38"/>
      <c r="W17" s="12"/>
    </row>
    <row r="18" spans="1:23" x14ac:dyDescent="0.2">
      <c r="A18" s="36"/>
      <c r="B18" s="36"/>
      <c r="C18" s="37"/>
      <c r="D18" s="36"/>
      <c r="E18" s="36"/>
      <c r="F18" s="38"/>
      <c r="G18" s="39"/>
      <c r="H18" s="36"/>
      <c r="I18" s="36"/>
      <c r="J18" s="40"/>
      <c r="K18" s="40"/>
      <c r="L18" s="40"/>
      <c r="M18" s="41"/>
      <c r="N18" s="41"/>
      <c r="O18" s="41"/>
      <c r="P18" s="42"/>
      <c r="Q18" s="41"/>
      <c r="R18" s="38"/>
      <c r="W18" s="12"/>
    </row>
    <row r="19" spans="1:23" x14ac:dyDescent="0.2">
      <c r="A19" s="36"/>
      <c r="B19" s="36"/>
      <c r="C19" s="37"/>
      <c r="D19" s="36"/>
      <c r="E19" s="36"/>
      <c r="F19" s="38"/>
      <c r="G19" s="39"/>
      <c r="H19" s="36"/>
      <c r="I19" s="36"/>
      <c r="J19" s="40"/>
      <c r="K19" s="40"/>
      <c r="L19" s="40"/>
      <c r="M19" s="38"/>
      <c r="N19" s="38"/>
      <c r="O19" s="38"/>
      <c r="P19" s="42"/>
      <c r="Q19" s="38"/>
      <c r="R19" s="38"/>
      <c r="W19" s="12"/>
    </row>
  </sheetData>
  <mergeCells count="9">
    <mergeCell ref="A10:C10"/>
    <mergeCell ref="A11:C11"/>
    <mergeCell ref="A12:C12"/>
    <mergeCell ref="A2:C2"/>
    <mergeCell ref="A3:C3"/>
    <mergeCell ref="A4:C4"/>
    <mergeCell ref="A6:C6"/>
    <mergeCell ref="A7:C7"/>
    <mergeCell ref="A8:C8"/>
  </mergeCells>
  <pageMargins left="0.7" right="0.7" top="0.75" bottom="0.75" header="0.3" footer="0.3"/>
  <pageSetup paperSize="5" scale="80" fitToHeight="0" orientation="landscape" r:id="rId1"/>
  <headerFooter alignWithMargins="0">
    <oddHeader>&amp;C&amp;"Arial,Bold"&amp;14RFA 2022-210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9A63D7-B121-4EB9-A5D8-FF595BDEFA9B}"/>
</file>

<file path=customXml/itemProps2.xml><?xml version="1.0" encoding="utf-8"?>
<ds:datastoreItem xmlns:ds="http://schemas.openxmlformats.org/officeDocument/2006/customXml" ds:itemID="{F32297BC-240A-4FA9-8DAC-6A2B395B976E}"/>
</file>

<file path=customXml/itemProps3.xml><?xml version="1.0" encoding="utf-8"?>
<ds:datastoreItem xmlns:ds="http://schemas.openxmlformats.org/officeDocument/2006/customXml" ds:itemID="{7F15735F-E82D-45AC-A082-30439512C0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2022-08-02T21:00:51Z</cp:lastPrinted>
  <dcterms:created xsi:type="dcterms:W3CDTF">2022-08-02T21:00:03Z</dcterms:created>
  <dcterms:modified xsi:type="dcterms:W3CDTF">2022-08-02T21:01:01Z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