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206 HOME - hurricane funding/"/>
    </mc:Choice>
  </mc:AlternateContent>
  <xr:revisionPtr revIDLastSave="0" documentId="8_{E4F432CE-BB58-42E4-BFC0-C990C1F5FC55}" xr6:coauthVersionLast="47" xr6:coauthVersionMax="47" xr10:uidLastSave="{00000000-0000-0000-0000-000000000000}"/>
  <bookViews>
    <workbookView xWindow="28680" yWindow="-120" windowWidth="29040" windowHeight="15840" xr2:uid="{241A746E-859F-46CE-9632-57578BD5779E}"/>
  </bookViews>
  <sheets>
    <sheet name="enter scores" sheetId="1" r:id="rId1"/>
  </sheets>
  <definedNames>
    <definedName name="_xlnm.Print_Area" localSheetId="0">'enter scores'!$A$1:$J$58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9" i="1" l="1"/>
  <c r="K58" i="1"/>
  <c r="K55" i="1"/>
  <c r="K52" i="1"/>
  <c r="K51" i="1"/>
  <c r="J49" i="1"/>
  <c r="I49" i="1"/>
  <c r="H49" i="1"/>
  <c r="G49" i="1"/>
  <c r="F49" i="1"/>
  <c r="E49" i="1"/>
  <c r="D49" i="1"/>
  <c r="C49" i="1"/>
  <c r="K49" i="1" s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J6" i="1"/>
  <c r="I6" i="1"/>
  <c r="H6" i="1"/>
  <c r="G6" i="1"/>
  <c r="F6" i="1"/>
  <c r="E6" i="1"/>
  <c r="D6" i="1"/>
  <c r="C6" i="1"/>
  <c r="K6" i="1" s="1"/>
  <c r="K5" i="1"/>
  <c r="K4" i="1"/>
</calcChain>
</file>

<file path=xl/sharedStrings.xml><?xml version="1.0" encoding="utf-8"?>
<sst xmlns="http://schemas.openxmlformats.org/spreadsheetml/2006/main" count="453" uniqueCount="86">
  <si>
    <t>HOME RFA Scoring Items</t>
  </si>
  <si>
    <t>Contributor/ Reporter</t>
  </si>
  <si>
    <t>2023-162H</t>
  </si>
  <si>
    <t>2023-163H</t>
  </si>
  <si>
    <t>2023-164H</t>
  </si>
  <si>
    <t>2023-165BH</t>
  </si>
  <si>
    <t>2023-166BH</t>
  </si>
  <si>
    <t>2023-167H</t>
  </si>
  <si>
    <t>2023-168H</t>
  </si>
  <si>
    <t>2023-169H</t>
  </si>
  <si>
    <t>COUNT</t>
  </si>
  <si>
    <t>Development Name</t>
  </si>
  <si>
    <t>Parc East</t>
  </si>
  <si>
    <t>Wauchula Place</t>
  </si>
  <si>
    <t>Phoenix Crossings</t>
  </si>
  <si>
    <t>Sovereign at Harbor West</t>
  </si>
  <si>
    <t>Sovereign at Parkside East</t>
  </si>
  <si>
    <t>Bowling Green Place</t>
  </si>
  <si>
    <t>Holy Child</t>
  </si>
  <si>
    <t>Cardinal Corner 2</t>
  </si>
  <si>
    <t>Point Items</t>
  </si>
  <si>
    <t>Bookmarking Attachments prior to submission (Section Three) (5 points)</t>
  </si>
  <si>
    <t>Amanda</t>
  </si>
  <si>
    <t>3.c.(2) Submission of Principals for Applicant and Developer(s)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(5 points)</t>
  </si>
  <si>
    <t>Rachael</t>
  </si>
  <si>
    <t>Total Points (maximum of 10)</t>
  </si>
  <si>
    <t>Eligibility Items</t>
  </si>
  <si>
    <t>Submission Requirements Met (Section Three A)</t>
  </si>
  <si>
    <t>Y</t>
  </si>
  <si>
    <t>2. Demographic Commitment selected</t>
  </si>
  <si>
    <t>3.a.(1) Name of Applicant provided</t>
  </si>
  <si>
    <t>3.a.(2) Evidence Applicant is a legally formed entity  qualified to do business in the state of Florida as of the Application Deadline provided</t>
  </si>
  <si>
    <t>3.b.(1) Name of Each Developer provided</t>
  </si>
  <si>
    <t>3.b.(2) Evidence that each Developer entity is a legally formed entity  qualified to do business in the state of Florida as of the Application Deadline provided</t>
  </si>
  <si>
    <t>3.b.(4) Prior General Contractor experience requirement met</t>
  </si>
  <si>
    <t>3.c.(1) Principals for Applicant and Developer(s) Disclosure Form provided and meets requirements</t>
  </si>
  <si>
    <t>3.d.(1) Management Company information provided</t>
  </si>
  <si>
    <t>3.d.(2)  Prior General Management Company Experience requirement met</t>
  </si>
  <si>
    <t>3.e.(1) Authorized Principal Representative provided and requirements met</t>
  </si>
  <si>
    <t>4.a. Name of Proposed Development provided</t>
  </si>
  <si>
    <t>4.c.(2) Development Type provided</t>
  </si>
  <si>
    <t>N</t>
  </si>
  <si>
    <t>4.d. Unit Characteristic Chart reflecting the breakdown of number of units associated with each Development Type and ESS/Non-ESS provided</t>
  </si>
  <si>
    <t>4.e. Question whether construction has commenced answered</t>
  </si>
  <si>
    <t>5.a. County identified</t>
  </si>
  <si>
    <t>5.b. Address of Development Site provided</t>
  </si>
  <si>
    <t>5.c. Question whether a Scattered Sites Development answered</t>
  </si>
  <si>
    <t>5.d.  Development Location point, and if Scattered Sites, Latitude and longitude coordinates for each site provided</t>
  </si>
  <si>
    <t>6.a. Total Number of Units provided and within limits</t>
  </si>
  <si>
    <t>6.c. Total Set-Aside Breakdown Charts properly completed, if in Charlotte County and applying for 4% Housing Credits</t>
  </si>
  <si>
    <t>6.d. Unit Mix provided and meets requirements</t>
  </si>
  <si>
    <t>6.e. Number of residential buildings provided</t>
  </si>
  <si>
    <t>7.a. Evidence of Site Control provided</t>
  </si>
  <si>
    <t>8.d.  Green Building Certification selected</t>
  </si>
  <si>
    <t>9. Minimum Resident Programs selected</t>
  </si>
  <si>
    <t>10.a.(1) Applicant’s HOME Funding Request Amount provided</t>
  </si>
  <si>
    <t>David</t>
  </si>
  <si>
    <t>10.a.(2) Applicant’s HOME Subsidy Calculation Chart provided</t>
  </si>
  <si>
    <t>10.a.(3) Verification that the Applicant has not closed on the Tax-Exempt Bond financing prior to the Application Deadline, if applicable</t>
  </si>
  <si>
    <t>N/A</t>
  </si>
  <si>
    <t>10.a.(2) Applicant’s Non-Competitive Housing Credit Request Amount provided, if applicable</t>
  </si>
  <si>
    <t>10.a.(3) Applicant’s MMRB Request Amount (if Corporation-issued Bonds) or Bond Request Amount and Other Required Information provided (if Non-Corporation-issued Bonds), if applicable</t>
  </si>
  <si>
    <t>10.c. Development Cost Pro Forma provided reflecting that sources equal or exceed uses</t>
  </si>
  <si>
    <t>10.c. HOME Set-Aside calculation provided within Development Cost Pro Forma</t>
  </si>
  <si>
    <t>11.a.  Units occupied question answered</t>
  </si>
  <si>
    <t>11.b. Tenant Relocation information provided, if applicable</t>
  </si>
  <si>
    <t>11.c. Uniform Relocation Act documentation provided, if applicable</t>
  </si>
  <si>
    <t>C.  Applicant Certification and Acknowledgement signed by Authorized Principal Representative</t>
  </si>
  <si>
    <t>Total Development Cost Per Unit Limitation met (Section Five, A.1.)</t>
  </si>
  <si>
    <t>Verification of no prior acceptance to an invitation to enter credit underwriting for the same Development (Section Five, A.1.)</t>
  </si>
  <si>
    <t>Liz T</t>
  </si>
  <si>
    <t>Verification of no recent de-obligations (Section Five, A.1.)</t>
  </si>
  <si>
    <t>Financial Arrearage Requirement and Insurance Deficiency Requirement met (Section Five, A)</t>
  </si>
  <si>
    <t>Kenny</t>
  </si>
  <si>
    <t>All Eligibility Requirements Met?</t>
  </si>
  <si>
    <t>Tie-Breakers</t>
  </si>
  <si>
    <t>3.b.(3)(b) Qualifies for the HOME Funding Experience Preference?</t>
  </si>
  <si>
    <t>3.b.(3)(a) Qualifies for the Previous Affordable Housing Experience Funding Preference?</t>
  </si>
  <si>
    <t>Eligible HOME Request as % of Maximum (Section Five, B.1.c.)</t>
  </si>
  <si>
    <t>Eligible Match as % of HOME request amount (Section Five, B.1.d.)</t>
  </si>
  <si>
    <t>Qualifies for Florida Job Creation Preference (Item 2 of Exhibit C)</t>
  </si>
  <si>
    <t>Lottery Number</t>
  </si>
  <si>
    <t>Inspector General's office</t>
  </si>
  <si>
    <t>Goal</t>
  </si>
  <si>
    <t>3.a.(4) Qualifies as a CHDO Applicant?</t>
  </si>
  <si>
    <t>5.a. Tier Level of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</si>
</sst>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</font>
    <font>
      <sz val="10"/>
      <name val="Arial"/>
      <family val="2"/>
    </font>
    <font>
      <b/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1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1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0" fontId="6" fillId="0" borderId="5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3">
    <cellStyle name="Normal" xfId="0" builtinId="0"/>
    <cellStyle name="Normal 2" xfId="2" xr:uid="{5F0AE2D8-89F9-4631-86D5-243EFF1E6753}"/>
    <cellStyle name="Percent" xfId="1" builtinId="5"/>
  </cellStyles>
  <dxfs count="12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7F4A5-DFD0-4EFD-B593-230C9C15EC05}">
  <dimension ref="A1:K60"/>
  <sheetViews>
    <sheetView tabSelected="1" zoomScale="115" zoomScaleNormal="115" zoomScaleSheetLayoutView="80" workbookViewId="0">
      <pane xSplit="2" ySplit="2" topLeftCell="C3" activePane="bottomRight" state="frozen"/>
      <selection pane="topRight" activeCell="E1" sqref="E1"/>
      <selection pane="bottomLeft" activeCell="A3" sqref="A3"/>
      <selection pane="bottomRight" activeCell="C4" sqref="C4"/>
    </sheetView>
  </sheetViews>
  <sheetFormatPr defaultColWidth="8.85546875" defaultRowHeight="12.75" x14ac:dyDescent="0.2"/>
  <cols>
    <col min="1" max="1" width="37.42578125" style="55" customWidth="1"/>
    <col min="2" max="2" width="11.140625" style="6" customWidth="1"/>
    <col min="3" max="10" width="10.85546875" style="6" customWidth="1"/>
    <col min="11" max="16384" width="8.85546875" style="6"/>
  </cols>
  <sheetData>
    <row r="1" spans="1:11" ht="13.7" customHeight="1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5" t="s">
        <v>10</v>
      </c>
    </row>
    <row r="2" spans="1:11" s="9" customFormat="1" ht="51" customHeight="1" x14ac:dyDescent="0.2">
      <c r="A2" s="7" t="s">
        <v>11</v>
      </c>
      <c r="B2" s="2"/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4" t="s">
        <v>18</v>
      </c>
      <c r="J2" s="4" t="s">
        <v>19</v>
      </c>
      <c r="K2" s="8"/>
    </row>
    <row r="3" spans="1:11" s="9" customFormat="1" x14ac:dyDescent="0.2">
      <c r="A3" s="10" t="s">
        <v>20</v>
      </c>
      <c r="B3" s="11"/>
      <c r="C3" s="12"/>
      <c r="D3" s="12"/>
      <c r="E3" s="12"/>
      <c r="F3" s="12"/>
      <c r="G3" s="12"/>
      <c r="H3" s="12"/>
      <c r="I3" s="12"/>
      <c r="J3" s="12"/>
      <c r="K3" s="13"/>
    </row>
    <row r="4" spans="1:11" ht="25.5" x14ac:dyDescent="0.2">
      <c r="A4" s="14" t="s">
        <v>21</v>
      </c>
      <c r="B4" s="15" t="s">
        <v>22</v>
      </c>
      <c r="C4" s="16">
        <v>5</v>
      </c>
      <c r="D4" s="16">
        <v>5</v>
      </c>
      <c r="E4" s="16">
        <v>5</v>
      </c>
      <c r="F4" s="16">
        <v>5</v>
      </c>
      <c r="G4" s="16">
        <v>5</v>
      </c>
      <c r="H4" s="16">
        <v>5</v>
      </c>
      <c r="I4" s="16">
        <v>5</v>
      </c>
      <c r="J4" s="16">
        <v>5</v>
      </c>
      <c r="K4" s="17">
        <f>COUNTIF(C4:J4,0)</f>
        <v>0</v>
      </c>
    </row>
    <row r="5" spans="1:11" ht="114.75" x14ac:dyDescent="0.2">
      <c r="A5" s="14" t="s">
        <v>23</v>
      </c>
      <c r="B5" s="18" t="s">
        <v>24</v>
      </c>
      <c r="C5" s="16">
        <v>5</v>
      </c>
      <c r="D5" s="16">
        <v>5</v>
      </c>
      <c r="E5" s="16">
        <v>5</v>
      </c>
      <c r="F5" s="16">
        <v>5</v>
      </c>
      <c r="G5" s="16">
        <v>5</v>
      </c>
      <c r="H5" s="16">
        <v>5</v>
      </c>
      <c r="I5" s="16">
        <v>5</v>
      </c>
      <c r="J5" s="16">
        <v>5</v>
      </c>
      <c r="K5" s="17">
        <f>COUNTIF(C5:J5,0)</f>
        <v>0</v>
      </c>
    </row>
    <row r="6" spans="1:11" x14ac:dyDescent="0.2">
      <c r="A6" s="19" t="s">
        <v>25</v>
      </c>
      <c r="B6" s="20"/>
      <c r="C6" s="21">
        <f t="shared" ref="C6:J6" si="0">IF(C5="","",SUM(C4:C5))</f>
        <v>10</v>
      </c>
      <c r="D6" s="21">
        <f t="shared" si="0"/>
        <v>10</v>
      </c>
      <c r="E6" s="21">
        <f t="shared" si="0"/>
        <v>10</v>
      </c>
      <c r="F6" s="21">
        <f t="shared" si="0"/>
        <v>10</v>
      </c>
      <c r="G6" s="21">
        <f t="shared" si="0"/>
        <v>10</v>
      </c>
      <c r="H6" s="21">
        <f t="shared" si="0"/>
        <v>10</v>
      </c>
      <c r="I6" s="21">
        <f t="shared" si="0"/>
        <v>10</v>
      </c>
      <c r="J6" s="21">
        <f t="shared" si="0"/>
        <v>10</v>
      </c>
      <c r="K6" s="17">
        <f>COUNTIF(C6:J6,0)</f>
        <v>0</v>
      </c>
    </row>
    <row r="7" spans="1:11" s="9" customFormat="1" x14ac:dyDescent="0.2">
      <c r="A7" s="10" t="s">
        <v>26</v>
      </c>
      <c r="B7" s="11"/>
      <c r="C7" s="12"/>
      <c r="D7" s="12"/>
      <c r="E7" s="12"/>
      <c r="F7" s="12"/>
      <c r="G7" s="12"/>
      <c r="H7" s="12"/>
      <c r="I7" s="12"/>
      <c r="J7" s="12"/>
      <c r="K7" s="13"/>
    </row>
    <row r="8" spans="1:11" ht="25.5" x14ac:dyDescent="0.2">
      <c r="A8" s="22" t="s">
        <v>27</v>
      </c>
      <c r="B8" s="15" t="s">
        <v>22</v>
      </c>
      <c r="C8" s="23" t="s">
        <v>28</v>
      </c>
      <c r="D8" s="23" t="s">
        <v>28</v>
      </c>
      <c r="E8" s="23" t="s">
        <v>28</v>
      </c>
      <c r="F8" s="23" t="s">
        <v>28</v>
      </c>
      <c r="G8" s="23" t="s">
        <v>28</v>
      </c>
      <c r="H8" s="23" t="s">
        <v>28</v>
      </c>
      <c r="I8" s="23" t="s">
        <v>28</v>
      </c>
      <c r="J8" s="23" t="s">
        <v>28</v>
      </c>
      <c r="K8" s="24">
        <f>COUNTIF(C8:J8,"N")</f>
        <v>0</v>
      </c>
    </row>
    <row r="9" spans="1:11" x14ac:dyDescent="0.2">
      <c r="A9" s="22" t="s">
        <v>29</v>
      </c>
      <c r="B9" s="15" t="s">
        <v>22</v>
      </c>
      <c r="C9" s="23" t="s">
        <v>28</v>
      </c>
      <c r="D9" s="23" t="s">
        <v>28</v>
      </c>
      <c r="E9" s="23" t="s">
        <v>28</v>
      </c>
      <c r="F9" s="23" t="s">
        <v>28</v>
      </c>
      <c r="G9" s="23" t="s">
        <v>28</v>
      </c>
      <c r="H9" s="23" t="s">
        <v>28</v>
      </c>
      <c r="I9" s="23" t="s">
        <v>28</v>
      </c>
      <c r="J9" s="23" t="s">
        <v>28</v>
      </c>
      <c r="K9" s="24">
        <f t="shared" ref="K9:K49" si="1">COUNTIF(C9:J9,"N")</f>
        <v>0</v>
      </c>
    </row>
    <row r="10" spans="1:11" x14ac:dyDescent="0.2">
      <c r="A10" s="25" t="s">
        <v>30</v>
      </c>
      <c r="B10" s="26" t="s">
        <v>24</v>
      </c>
      <c r="C10" s="23" t="s">
        <v>28</v>
      </c>
      <c r="D10" s="23" t="s">
        <v>28</v>
      </c>
      <c r="E10" s="23" t="s">
        <v>28</v>
      </c>
      <c r="F10" s="23" t="s">
        <v>28</v>
      </c>
      <c r="G10" s="23" t="s">
        <v>28</v>
      </c>
      <c r="H10" s="23" t="s">
        <v>28</v>
      </c>
      <c r="I10" s="23" t="s">
        <v>28</v>
      </c>
      <c r="J10" s="23" t="s">
        <v>28</v>
      </c>
      <c r="K10" s="24">
        <f t="shared" si="1"/>
        <v>0</v>
      </c>
    </row>
    <row r="11" spans="1:11" ht="51" x14ac:dyDescent="0.2">
      <c r="A11" s="25" t="s">
        <v>31</v>
      </c>
      <c r="B11" s="27"/>
      <c r="C11" s="23" t="s">
        <v>28</v>
      </c>
      <c r="D11" s="23" t="s">
        <v>28</v>
      </c>
      <c r="E11" s="23" t="s">
        <v>28</v>
      </c>
      <c r="F11" s="23" t="s">
        <v>28</v>
      </c>
      <c r="G11" s="23" t="s">
        <v>28</v>
      </c>
      <c r="H11" s="23" t="s">
        <v>28</v>
      </c>
      <c r="I11" s="23" t="s">
        <v>28</v>
      </c>
      <c r="J11" s="23" t="s">
        <v>28</v>
      </c>
      <c r="K11" s="24">
        <f t="shared" si="1"/>
        <v>0</v>
      </c>
    </row>
    <row r="12" spans="1:11" x14ac:dyDescent="0.2">
      <c r="A12" s="25" t="s">
        <v>32</v>
      </c>
      <c r="B12" s="27"/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4">
        <f t="shared" si="1"/>
        <v>0</v>
      </c>
    </row>
    <row r="13" spans="1:11" ht="51" x14ac:dyDescent="0.2">
      <c r="A13" s="25" t="s">
        <v>33</v>
      </c>
      <c r="B13" s="27"/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4">
        <f t="shared" si="1"/>
        <v>0</v>
      </c>
    </row>
    <row r="14" spans="1:11" ht="25.5" x14ac:dyDescent="0.2">
      <c r="A14" s="25" t="s">
        <v>34</v>
      </c>
      <c r="B14" s="27"/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4">
        <f t="shared" si="1"/>
        <v>0</v>
      </c>
    </row>
    <row r="15" spans="1:11" ht="38.25" x14ac:dyDescent="0.2">
      <c r="A15" s="25" t="s">
        <v>35</v>
      </c>
      <c r="B15" s="27"/>
      <c r="C15" s="23" t="s">
        <v>28</v>
      </c>
      <c r="D15" s="23" t="s">
        <v>28</v>
      </c>
      <c r="E15" s="23" t="s">
        <v>28</v>
      </c>
      <c r="F15" s="23" t="s">
        <v>28</v>
      </c>
      <c r="G15" s="23" t="s">
        <v>28</v>
      </c>
      <c r="H15" s="23" t="s">
        <v>28</v>
      </c>
      <c r="I15" s="23" t="s">
        <v>28</v>
      </c>
      <c r="J15" s="23" t="s">
        <v>28</v>
      </c>
      <c r="K15" s="24">
        <f t="shared" si="1"/>
        <v>0</v>
      </c>
    </row>
    <row r="16" spans="1:11" ht="25.5" x14ac:dyDescent="0.2">
      <c r="A16" s="25" t="s">
        <v>36</v>
      </c>
      <c r="B16" s="27"/>
      <c r="C16" s="23" t="s">
        <v>28</v>
      </c>
      <c r="D16" s="23" t="s">
        <v>28</v>
      </c>
      <c r="E16" s="23" t="s">
        <v>28</v>
      </c>
      <c r="F16" s="23" t="s">
        <v>28</v>
      </c>
      <c r="G16" s="23" t="s">
        <v>28</v>
      </c>
      <c r="H16" s="23" t="s">
        <v>28</v>
      </c>
      <c r="I16" s="23" t="s">
        <v>28</v>
      </c>
      <c r="J16" s="23" t="s">
        <v>28</v>
      </c>
      <c r="K16" s="24">
        <f t="shared" si="1"/>
        <v>0</v>
      </c>
    </row>
    <row r="17" spans="1:11" ht="25.5" x14ac:dyDescent="0.2">
      <c r="A17" s="25" t="s">
        <v>37</v>
      </c>
      <c r="B17" s="27"/>
      <c r="C17" s="23" t="s">
        <v>28</v>
      </c>
      <c r="D17" s="23" t="s">
        <v>28</v>
      </c>
      <c r="E17" s="23" t="s">
        <v>28</v>
      </c>
      <c r="F17" s="23" t="s">
        <v>28</v>
      </c>
      <c r="G17" s="23" t="s">
        <v>28</v>
      </c>
      <c r="H17" s="23" t="s">
        <v>28</v>
      </c>
      <c r="I17" s="23" t="s">
        <v>28</v>
      </c>
      <c r="J17" s="23" t="s">
        <v>28</v>
      </c>
      <c r="K17" s="24">
        <f t="shared" si="1"/>
        <v>0</v>
      </c>
    </row>
    <row r="18" spans="1:11" ht="25.5" x14ac:dyDescent="0.2">
      <c r="A18" s="25" t="s">
        <v>38</v>
      </c>
      <c r="B18" s="27"/>
      <c r="C18" s="23" t="s">
        <v>28</v>
      </c>
      <c r="D18" s="23" t="s">
        <v>28</v>
      </c>
      <c r="E18" s="23" t="s">
        <v>28</v>
      </c>
      <c r="F18" s="23" t="s">
        <v>28</v>
      </c>
      <c r="G18" s="23" t="s">
        <v>28</v>
      </c>
      <c r="H18" s="23" t="s">
        <v>28</v>
      </c>
      <c r="I18" s="23" t="s">
        <v>28</v>
      </c>
      <c r="J18" s="23" t="s">
        <v>28</v>
      </c>
      <c r="K18" s="24">
        <f t="shared" si="1"/>
        <v>0</v>
      </c>
    </row>
    <row r="19" spans="1:11" x14ac:dyDescent="0.2">
      <c r="A19" s="25" t="s">
        <v>39</v>
      </c>
      <c r="B19" s="26" t="s">
        <v>22</v>
      </c>
      <c r="C19" s="23" t="s">
        <v>28</v>
      </c>
      <c r="D19" s="23" t="s">
        <v>28</v>
      </c>
      <c r="E19" s="23" t="s">
        <v>28</v>
      </c>
      <c r="F19" s="23" t="s">
        <v>28</v>
      </c>
      <c r="G19" s="23" t="s">
        <v>28</v>
      </c>
      <c r="H19" s="23" t="s">
        <v>28</v>
      </c>
      <c r="I19" s="23" t="s">
        <v>28</v>
      </c>
      <c r="J19" s="23" t="s">
        <v>28</v>
      </c>
      <c r="K19" s="24">
        <f t="shared" si="1"/>
        <v>0</v>
      </c>
    </row>
    <row r="20" spans="1:11" x14ac:dyDescent="0.2">
      <c r="A20" s="25" t="s">
        <v>40</v>
      </c>
      <c r="B20" s="27"/>
      <c r="C20" s="23" t="s">
        <v>28</v>
      </c>
      <c r="D20" s="23" t="s">
        <v>28</v>
      </c>
      <c r="E20" s="23" t="s">
        <v>28</v>
      </c>
      <c r="F20" s="23" t="s">
        <v>28</v>
      </c>
      <c r="G20" s="23" t="s">
        <v>28</v>
      </c>
      <c r="H20" s="23" t="s">
        <v>28</v>
      </c>
      <c r="I20" s="23" t="s">
        <v>41</v>
      </c>
      <c r="J20" s="23" t="s">
        <v>28</v>
      </c>
      <c r="K20" s="24">
        <f t="shared" si="1"/>
        <v>1</v>
      </c>
    </row>
    <row r="21" spans="1:11" ht="51" x14ac:dyDescent="0.2">
      <c r="A21" s="25" t="s">
        <v>42</v>
      </c>
      <c r="B21" s="27"/>
      <c r="C21" s="23" t="s">
        <v>28</v>
      </c>
      <c r="D21" s="23" t="s">
        <v>28</v>
      </c>
      <c r="E21" s="23" t="s">
        <v>28</v>
      </c>
      <c r="F21" s="23" t="s">
        <v>28</v>
      </c>
      <c r="G21" s="23" t="s">
        <v>28</v>
      </c>
      <c r="H21" s="23" t="s">
        <v>28</v>
      </c>
      <c r="I21" s="23" t="s">
        <v>41</v>
      </c>
      <c r="J21" s="23" t="s">
        <v>28</v>
      </c>
      <c r="K21" s="24">
        <f t="shared" si="1"/>
        <v>1</v>
      </c>
    </row>
    <row r="22" spans="1:11" ht="25.5" x14ac:dyDescent="0.2">
      <c r="A22" s="25" t="s">
        <v>43</v>
      </c>
      <c r="B22" s="27"/>
      <c r="C22" s="23" t="s">
        <v>28</v>
      </c>
      <c r="D22" s="23" t="s">
        <v>28</v>
      </c>
      <c r="E22" s="23" t="s">
        <v>28</v>
      </c>
      <c r="F22" s="23" t="s">
        <v>28</v>
      </c>
      <c r="G22" s="23" t="s">
        <v>28</v>
      </c>
      <c r="H22" s="23" t="s">
        <v>28</v>
      </c>
      <c r="I22" s="23" t="s">
        <v>28</v>
      </c>
      <c r="J22" s="23" t="s">
        <v>28</v>
      </c>
      <c r="K22" s="24">
        <f t="shared" si="1"/>
        <v>0</v>
      </c>
    </row>
    <row r="23" spans="1:11" x14ac:dyDescent="0.2">
      <c r="A23" s="25" t="s">
        <v>44</v>
      </c>
      <c r="B23" s="27"/>
      <c r="C23" s="23" t="s">
        <v>28</v>
      </c>
      <c r="D23" s="23" t="s">
        <v>28</v>
      </c>
      <c r="E23" s="23" t="s">
        <v>28</v>
      </c>
      <c r="F23" s="23" t="s">
        <v>28</v>
      </c>
      <c r="G23" s="23" t="s">
        <v>28</v>
      </c>
      <c r="H23" s="23" t="s">
        <v>28</v>
      </c>
      <c r="I23" s="23" t="s">
        <v>28</v>
      </c>
      <c r="J23" s="23" t="s">
        <v>28</v>
      </c>
      <c r="K23" s="24">
        <f t="shared" si="1"/>
        <v>0</v>
      </c>
    </row>
    <row r="24" spans="1:11" x14ac:dyDescent="0.2">
      <c r="A24" s="25" t="s">
        <v>45</v>
      </c>
      <c r="B24" s="27"/>
      <c r="C24" s="23" t="s">
        <v>28</v>
      </c>
      <c r="D24" s="23" t="s">
        <v>28</v>
      </c>
      <c r="E24" s="23" t="s">
        <v>28</v>
      </c>
      <c r="F24" s="23" t="s">
        <v>28</v>
      </c>
      <c r="G24" s="23" t="s">
        <v>28</v>
      </c>
      <c r="H24" s="23" t="s">
        <v>28</v>
      </c>
      <c r="I24" s="23" t="s">
        <v>28</v>
      </c>
      <c r="J24" s="23" t="s">
        <v>28</v>
      </c>
      <c r="K24" s="24">
        <f t="shared" si="1"/>
        <v>0</v>
      </c>
    </row>
    <row r="25" spans="1:11" ht="25.5" x14ac:dyDescent="0.2">
      <c r="A25" s="25" t="s">
        <v>46</v>
      </c>
      <c r="B25" s="27"/>
      <c r="C25" s="23" t="s">
        <v>28</v>
      </c>
      <c r="D25" s="23" t="s">
        <v>28</v>
      </c>
      <c r="E25" s="23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3" t="s">
        <v>28</v>
      </c>
      <c r="K25" s="24">
        <f t="shared" si="1"/>
        <v>0</v>
      </c>
    </row>
    <row r="26" spans="1:11" ht="38.25" x14ac:dyDescent="0.2">
      <c r="A26" s="25" t="s">
        <v>47</v>
      </c>
      <c r="B26" s="27"/>
      <c r="C26" s="23" t="s">
        <v>28</v>
      </c>
      <c r="D26" s="23" t="s">
        <v>28</v>
      </c>
      <c r="E26" s="23" t="s">
        <v>28</v>
      </c>
      <c r="F26" s="23" t="s">
        <v>28</v>
      </c>
      <c r="G26" s="23" t="s">
        <v>28</v>
      </c>
      <c r="H26" s="23" t="s">
        <v>28</v>
      </c>
      <c r="I26" s="23" t="s">
        <v>28</v>
      </c>
      <c r="J26" s="23" t="s">
        <v>28</v>
      </c>
      <c r="K26" s="24">
        <f t="shared" si="1"/>
        <v>0</v>
      </c>
    </row>
    <row r="27" spans="1:11" ht="25.5" x14ac:dyDescent="0.2">
      <c r="A27" s="25" t="s">
        <v>48</v>
      </c>
      <c r="B27" s="27"/>
      <c r="C27" s="23" t="s">
        <v>28</v>
      </c>
      <c r="D27" s="23" t="s">
        <v>28</v>
      </c>
      <c r="E27" s="23" t="s">
        <v>28</v>
      </c>
      <c r="F27" s="23" t="s">
        <v>28</v>
      </c>
      <c r="G27" s="23" t="s">
        <v>28</v>
      </c>
      <c r="H27" s="23" t="s">
        <v>41</v>
      </c>
      <c r="I27" s="23" t="s">
        <v>28</v>
      </c>
      <c r="J27" s="23" t="s">
        <v>28</v>
      </c>
      <c r="K27" s="24">
        <f t="shared" si="1"/>
        <v>1</v>
      </c>
    </row>
    <row r="28" spans="1:11" ht="38.25" x14ac:dyDescent="0.2">
      <c r="A28" s="25" t="s">
        <v>49</v>
      </c>
      <c r="B28" s="27"/>
      <c r="C28" s="23" t="s">
        <v>28</v>
      </c>
      <c r="D28" s="23" t="s">
        <v>28</v>
      </c>
      <c r="E28" s="23" t="s">
        <v>28</v>
      </c>
      <c r="F28" s="23" t="s">
        <v>28</v>
      </c>
      <c r="G28" s="23" t="s">
        <v>28</v>
      </c>
      <c r="H28" s="23" t="s">
        <v>28</v>
      </c>
      <c r="I28" s="23" t="s">
        <v>28</v>
      </c>
      <c r="J28" s="23" t="s">
        <v>28</v>
      </c>
      <c r="K28" s="24">
        <f t="shared" si="1"/>
        <v>0</v>
      </c>
    </row>
    <row r="29" spans="1:11" ht="25.5" x14ac:dyDescent="0.2">
      <c r="A29" s="25" t="s">
        <v>50</v>
      </c>
      <c r="B29" s="27"/>
      <c r="C29" s="23" t="s">
        <v>28</v>
      </c>
      <c r="D29" s="23" t="s">
        <v>28</v>
      </c>
      <c r="E29" s="23" t="s">
        <v>28</v>
      </c>
      <c r="F29" s="23" t="s">
        <v>28</v>
      </c>
      <c r="G29" s="23" t="s">
        <v>28</v>
      </c>
      <c r="H29" s="23" t="s">
        <v>28</v>
      </c>
      <c r="I29" s="23" t="s">
        <v>28</v>
      </c>
      <c r="J29" s="23" t="s">
        <v>28</v>
      </c>
      <c r="K29" s="24">
        <f t="shared" si="1"/>
        <v>0</v>
      </c>
    </row>
    <row r="30" spans="1:11" x14ac:dyDescent="0.2">
      <c r="A30" s="25" t="s">
        <v>51</v>
      </c>
      <c r="B30" s="27"/>
      <c r="C30" s="23" t="s">
        <v>28</v>
      </c>
      <c r="D30" s="23" t="s">
        <v>28</v>
      </c>
      <c r="E30" s="23" t="s">
        <v>28</v>
      </c>
      <c r="F30" s="23" t="s">
        <v>28</v>
      </c>
      <c r="G30" s="23" t="s">
        <v>28</v>
      </c>
      <c r="H30" s="23" t="s">
        <v>41</v>
      </c>
      <c r="I30" s="23" t="s">
        <v>28</v>
      </c>
      <c r="J30" s="23" t="s">
        <v>28</v>
      </c>
      <c r="K30" s="24">
        <f t="shared" si="1"/>
        <v>1</v>
      </c>
    </row>
    <row r="31" spans="1:11" x14ac:dyDescent="0.2">
      <c r="A31" s="25" t="s">
        <v>52</v>
      </c>
      <c r="B31" s="27"/>
      <c r="C31" s="23" t="s">
        <v>28</v>
      </c>
      <c r="D31" s="23" t="s">
        <v>28</v>
      </c>
      <c r="E31" s="23" t="s">
        <v>28</v>
      </c>
      <c r="F31" s="23" t="s">
        <v>28</v>
      </c>
      <c r="G31" s="23" t="s">
        <v>28</v>
      </c>
      <c r="H31" s="23" t="s">
        <v>28</v>
      </c>
      <c r="I31" s="23" t="s">
        <v>28</v>
      </c>
      <c r="J31" s="23" t="s">
        <v>28</v>
      </c>
      <c r="K31" s="24">
        <f t="shared" si="1"/>
        <v>0</v>
      </c>
    </row>
    <row r="32" spans="1:11" x14ac:dyDescent="0.2">
      <c r="A32" s="25" t="s">
        <v>53</v>
      </c>
      <c r="B32" s="27"/>
      <c r="C32" s="23" t="s">
        <v>28</v>
      </c>
      <c r="D32" s="23" t="s">
        <v>28</v>
      </c>
      <c r="E32" s="23" t="s">
        <v>28</v>
      </c>
      <c r="F32" s="23" t="s">
        <v>28</v>
      </c>
      <c r="G32" s="23" t="s">
        <v>28</v>
      </c>
      <c r="H32" s="23" t="s">
        <v>28</v>
      </c>
      <c r="I32" s="23" t="s">
        <v>28</v>
      </c>
      <c r="J32" s="23" t="s">
        <v>28</v>
      </c>
      <c r="K32" s="24">
        <f t="shared" si="1"/>
        <v>0</v>
      </c>
    </row>
    <row r="33" spans="1:11" x14ac:dyDescent="0.2">
      <c r="A33" s="25" t="s">
        <v>54</v>
      </c>
      <c r="B33" s="28"/>
      <c r="C33" s="23" t="s">
        <v>28</v>
      </c>
      <c r="D33" s="23" t="s">
        <v>28</v>
      </c>
      <c r="E33" s="23" t="s">
        <v>28</v>
      </c>
      <c r="F33" s="23" t="s">
        <v>28</v>
      </c>
      <c r="G33" s="23" t="s">
        <v>28</v>
      </c>
      <c r="H33" s="23" t="s">
        <v>28</v>
      </c>
      <c r="I33" s="23" t="s">
        <v>28</v>
      </c>
      <c r="J33" s="23" t="s">
        <v>28</v>
      </c>
      <c r="K33" s="24">
        <f t="shared" si="1"/>
        <v>0</v>
      </c>
    </row>
    <row r="34" spans="1:11" ht="25.5" x14ac:dyDescent="0.2">
      <c r="A34" s="25" t="s">
        <v>55</v>
      </c>
      <c r="B34" s="26" t="s">
        <v>56</v>
      </c>
      <c r="C34" s="23" t="s">
        <v>28</v>
      </c>
      <c r="D34" s="23" t="s">
        <v>28</v>
      </c>
      <c r="E34" s="23" t="s">
        <v>28</v>
      </c>
      <c r="F34" s="23" t="s">
        <v>28</v>
      </c>
      <c r="G34" s="23" t="s">
        <v>28</v>
      </c>
      <c r="H34" s="23" t="s">
        <v>28</v>
      </c>
      <c r="I34" s="23" t="s">
        <v>28</v>
      </c>
      <c r="J34" s="23" t="s">
        <v>28</v>
      </c>
      <c r="K34" s="24">
        <f t="shared" si="1"/>
        <v>0</v>
      </c>
    </row>
    <row r="35" spans="1:11" ht="25.5" x14ac:dyDescent="0.2">
      <c r="A35" s="29" t="s">
        <v>57</v>
      </c>
      <c r="B35" s="27"/>
      <c r="C35" s="23" t="s">
        <v>28</v>
      </c>
      <c r="D35" s="23" t="s">
        <v>28</v>
      </c>
      <c r="E35" s="23" t="s">
        <v>28</v>
      </c>
      <c r="F35" s="23" t="s">
        <v>28</v>
      </c>
      <c r="G35" s="23" t="s">
        <v>28</v>
      </c>
      <c r="H35" s="23" t="s">
        <v>28</v>
      </c>
      <c r="I35" s="23" t="s">
        <v>28</v>
      </c>
      <c r="J35" s="23" t="s">
        <v>28</v>
      </c>
      <c r="K35" s="24">
        <f t="shared" si="1"/>
        <v>0</v>
      </c>
    </row>
    <row r="36" spans="1:11" ht="51" x14ac:dyDescent="0.2">
      <c r="A36" s="22" t="s">
        <v>58</v>
      </c>
      <c r="B36" s="27"/>
      <c r="C36" s="23" t="s">
        <v>59</v>
      </c>
      <c r="D36" s="23" t="s">
        <v>59</v>
      </c>
      <c r="E36" s="23" t="s">
        <v>59</v>
      </c>
      <c r="F36" s="23" t="s">
        <v>28</v>
      </c>
      <c r="G36" s="23" t="s">
        <v>28</v>
      </c>
      <c r="H36" s="23" t="s">
        <v>59</v>
      </c>
      <c r="I36" s="23" t="s">
        <v>59</v>
      </c>
      <c r="J36" s="23" t="s">
        <v>59</v>
      </c>
      <c r="K36" s="24">
        <f t="shared" si="1"/>
        <v>0</v>
      </c>
    </row>
    <row r="37" spans="1:11" ht="38.25" x14ac:dyDescent="0.2">
      <c r="A37" s="30" t="s">
        <v>60</v>
      </c>
      <c r="B37" s="27"/>
      <c r="C37" s="23" t="s">
        <v>59</v>
      </c>
      <c r="D37" s="23" t="s">
        <v>59</v>
      </c>
      <c r="E37" s="23" t="s">
        <v>59</v>
      </c>
      <c r="F37" s="23" t="s">
        <v>28</v>
      </c>
      <c r="G37" s="23" t="s">
        <v>28</v>
      </c>
      <c r="H37" s="23" t="s">
        <v>59</v>
      </c>
      <c r="I37" s="23" t="s">
        <v>59</v>
      </c>
      <c r="J37" s="23" t="s">
        <v>59</v>
      </c>
      <c r="K37" s="24">
        <f t="shared" si="1"/>
        <v>0</v>
      </c>
    </row>
    <row r="38" spans="1:11" ht="63.75" x14ac:dyDescent="0.2">
      <c r="A38" s="30" t="s">
        <v>61</v>
      </c>
      <c r="B38" s="27"/>
      <c r="C38" s="23" t="s">
        <v>59</v>
      </c>
      <c r="D38" s="23" t="s">
        <v>59</v>
      </c>
      <c r="E38" s="23" t="s">
        <v>59</v>
      </c>
      <c r="F38" s="23" t="s">
        <v>28</v>
      </c>
      <c r="G38" s="23" t="s">
        <v>28</v>
      </c>
      <c r="H38" s="23" t="s">
        <v>59</v>
      </c>
      <c r="I38" s="23" t="s">
        <v>59</v>
      </c>
      <c r="J38" s="23" t="s">
        <v>59</v>
      </c>
      <c r="K38" s="24">
        <f t="shared" si="1"/>
        <v>0</v>
      </c>
    </row>
    <row r="39" spans="1:11" ht="25.5" x14ac:dyDescent="0.2">
      <c r="A39" s="31" t="s">
        <v>62</v>
      </c>
      <c r="B39" s="27"/>
      <c r="C39" s="23" t="s">
        <v>28</v>
      </c>
      <c r="D39" s="23" t="s">
        <v>28</v>
      </c>
      <c r="E39" s="23" t="s">
        <v>28</v>
      </c>
      <c r="F39" s="23" t="s">
        <v>28</v>
      </c>
      <c r="G39" s="23" t="s">
        <v>28</v>
      </c>
      <c r="H39" s="23" t="s">
        <v>28</v>
      </c>
      <c r="I39" s="23" t="s">
        <v>28</v>
      </c>
      <c r="J39" s="23" t="s">
        <v>28</v>
      </c>
      <c r="K39" s="24">
        <f t="shared" si="1"/>
        <v>0</v>
      </c>
    </row>
    <row r="40" spans="1:11" ht="25.5" x14ac:dyDescent="0.2">
      <c r="A40" s="31" t="s">
        <v>63</v>
      </c>
      <c r="B40" s="28"/>
      <c r="C40" s="23" t="s">
        <v>28</v>
      </c>
      <c r="D40" s="23" t="s">
        <v>28</v>
      </c>
      <c r="E40" s="23" t="s">
        <v>28</v>
      </c>
      <c r="F40" s="23" t="s">
        <v>28</v>
      </c>
      <c r="G40" s="23" t="s">
        <v>28</v>
      </c>
      <c r="H40" s="23" t="s">
        <v>28</v>
      </c>
      <c r="I40" s="23" t="s">
        <v>28</v>
      </c>
      <c r="J40" s="23" t="s">
        <v>28</v>
      </c>
      <c r="K40" s="24">
        <f t="shared" si="1"/>
        <v>0</v>
      </c>
    </row>
    <row r="41" spans="1:11" x14ac:dyDescent="0.2">
      <c r="A41" s="25" t="s">
        <v>64</v>
      </c>
      <c r="B41" s="32" t="s">
        <v>22</v>
      </c>
      <c r="C41" s="23" t="s">
        <v>28</v>
      </c>
      <c r="D41" s="23" t="s">
        <v>28</v>
      </c>
      <c r="E41" s="23" t="s">
        <v>28</v>
      </c>
      <c r="F41" s="23" t="s">
        <v>28</v>
      </c>
      <c r="G41" s="23" t="s">
        <v>28</v>
      </c>
      <c r="H41" s="23" t="s">
        <v>28</v>
      </c>
      <c r="I41" s="23" t="s">
        <v>28</v>
      </c>
      <c r="J41" s="23" t="s">
        <v>28</v>
      </c>
      <c r="K41" s="24">
        <f t="shared" si="1"/>
        <v>0</v>
      </c>
    </row>
    <row r="42" spans="1:11" ht="25.5" x14ac:dyDescent="0.2">
      <c r="A42" s="25" t="s">
        <v>65</v>
      </c>
      <c r="B42" s="32"/>
      <c r="C42" s="23" t="s">
        <v>28</v>
      </c>
      <c r="D42" s="23" t="s">
        <v>28</v>
      </c>
      <c r="E42" s="23" t="s">
        <v>28</v>
      </c>
      <c r="F42" s="23" t="s">
        <v>28</v>
      </c>
      <c r="G42" s="23" t="s">
        <v>28</v>
      </c>
      <c r="H42" s="23" t="s">
        <v>28</v>
      </c>
      <c r="I42" s="23" t="s">
        <v>28</v>
      </c>
      <c r="J42" s="23" t="s">
        <v>28</v>
      </c>
      <c r="K42" s="24">
        <f t="shared" si="1"/>
        <v>0</v>
      </c>
    </row>
    <row r="43" spans="1:11" ht="25.5" x14ac:dyDescent="0.2">
      <c r="A43" s="25" t="s">
        <v>66</v>
      </c>
      <c r="B43" s="32"/>
      <c r="C43" s="23" t="s">
        <v>28</v>
      </c>
      <c r="D43" s="23" t="s">
        <v>28</v>
      </c>
      <c r="E43" s="23" t="s">
        <v>28</v>
      </c>
      <c r="F43" s="23" t="s">
        <v>28</v>
      </c>
      <c r="G43" s="23" t="s">
        <v>28</v>
      </c>
      <c r="H43" s="23" t="s">
        <v>28</v>
      </c>
      <c r="I43" s="23" t="s">
        <v>28</v>
      </c>
      <c r="J43" s="23" t="s">
        <v>28</v>
      </c>
      <c r="K43" s="24">
        <f t="shared" si="1"/>
        <v>0</v>
      </c>
    </row>
    <row r="44" spans="1:11" ht="38.25" x14ac:dyDescent="0.2">
      <c r="A44" s="25" t="s">
        <v>67</v>
      </c>
      <c r="B44" s="32"/>
      <c r="C44" s="23" t="s">
        <v>28</v>
      </c>
      <c r="D44" s="23" t="s">
        <v>28</v>
      </c>
      <c r="E44" s="23" t="s">
        <v>28</v>
      </c>
      <c r="F44" s="23" t="s">
        <v>28</v>
      </c>
      <c r="G44" s="23" t="s">
        <v>28</v>
      </c>
      <c r="H44" s="23" t="s">
        <v>28</v>
      </c>
      <c r="I44" s="23" t="s">
        <v>28</v>
      </c>
      <c r="J44" s="23" t="s">
        <v>28</v>
      </c>
      <c r="K44" s="24">
        <f t="shared" si="1"/>
        <v>0</v>
      </c>
    </row>
    <row r="45" spans="1:11" ht="25.5" x14ac:dyDescent="0.2">
      <c r="A45" s="33" t="s">
        <v>68</v>
      </c>
      <c r="B45" s="15" t="s">
        <v>56</v>
      </c>
      <c r="C45" s="23" t="s">
        <v>28</v>
      </c>
      <c r="D45" s="23" t="s">
        <v>28</v>
      </c>
      <c r="E45" s="23" t="s">
        <v>28</v>
      </c>
      <c r="F45" s="23" t="s">
        <v>28</v>
      </c>
      <c r="G45" s="23" t="s">
        <v>28</v>
      </c>
      <c r="H45" s="23" t="s">
        <v>28</v>
      </c>
      <c r="I45" s="23" t="s">
        <v>28</v>
      </c>
      <c r="J45" s="23" t="s">
        <v>28</v>
      </c>
      <c r="K45" s="24">
        <f t="shared" si="1"/>
        <v>0</v>
      </c>
    </row>
    <row r="46" spans="1:11" ht="38.25" x14ac:dyDescent="0.2">
      <c r="A46" s="30" t="s">
        <v>69</v>
      </c>
      <c r="B46" s="34" t="s">
        <v>70</v>
      </c>
      <c r="C46" s="23" t="s">
        <v>28</v>
      </c>
      <c r="D46" s="23" t="s">
        <v>28</v>
      </c>
      <c r="E46" s="23" t="s">
        <v>28</v>
      </c>
      <c r="F46" s="23" t="s">
        <v>28</v>
      </c>
      <c r="G46" s="23" t="s">
        <v>28</v>
      </c>
      <c r="H46" s="23" t="s">
        <v>28</v>
      </c>
      <c r="I46" s="23" t="s">
        <v>28</v>
      </c>
      <c r="J46" s="23" t="s">
        <v>28</v>
      </c>
      <c r="K46" s="24">
        <f t="shared" si="1"/>
        <v>0</v>
      </c>
    </row>
    <row r="47" spans="1:11" ht="25.5" x14ac:dyDescent="0.2">
      <c r="A47" s="30" t="s">
        <v>71</v>
      </c>
      <c r="B47" s="35"/>
      <c r="C47" s="23" t="s">
        <v>28</v>
      </c>
      <c r="D47" s="23" t="s">
        <v>28</v>
      </c>
      <c r="E47" s="23" t="s">
        <v>28</v>
      </c>
      <c r="F47" s="23" t="s">
        <v>28</v>
      </c>
      <c r="G47" s="23" t="s">
        <v>28</v>
      </c>
      <c r="H47" s="23" t="s">
        <v>28</v>
      </c>
      <c r="I47" s="23" t="s">
        <v>28</v>
      </c>
      <c r="J47" s="23" t="s">
        <v>28</v>
      </c>
      <c r="K47" s="24">
        <f t="shared" si="1"/>
        <v>0</v>
      </c>
    </row>
    <row r="48" spans="1:11" ht="38.25" x14ac:dyDescent="0.2">
      <c r="A48" s="22" t="s">
        <v>72</v>
      </c>
      <c r="B48" s="36" t="s">
        <v>73</v>
      </c>
      <c r="C48" s="23" t="s">
        <v>28</v>
      </c>
      <c r="D48" s="23" t="s">
        <v>28</v>
      </c>
      <c r="E48" s="23" t="s">
        <v>28</v>
      </c>
      <c r="F48" s="23" t="s">
        <v>28</v>
      </c>
      <c r="G48" s="23" t="s">
        <v>28</v>
      </c>
      <c r="H48" s="23" t="s">
        <v>28</v>
      </c>
      <c r="I48" s="23" t="s">
        <v>28</v>
      </c>
      <c r="J48" s="23" t="s">
        <v>28</v>
      </c>
      <c r="K48" s="24">
        <f t="shared" si="1"/>
        <v>0</v>
      </c>
    </row>
    <row r="49" spans="1:11" s="9" customFormat="1" x14ac:dyDescent="0.2">
      <c r="A49" s="37" t="s">
        <v>74</v>
      </c>
      <c r="B49" s="38"/>
      <c r="C49" s="39" t="str">
        <f>IF(C48="","",IF(OR(C8="N",C36="N",C9="N",C10="N",C11="N",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),"N","Y"))</f>
        <v>Y</v>
      </c>
      <c r="D49" s="39" t="str">
        <f t="shared" ref="D49:J49" si="2">IF(D48="","",IF(OR(D8="N",D36="N",D9="N",D10="N",D11="N",D12="N",D13="N",D14="N",D15="N",D16="N",D17="N",D18="N",D19="N",D20="N",D21="N",D22="N",D23="N",D24="N",D25="N",D26="N",D27="N",D28="N",D29="N",D30="N",D31="N",D32="N",D33="N",D34="N",D35="N",D36="N",D37="N",D38="N",D39="N",D40="N",D41="N",D42="N",D43="N",D44="N",D45="N",D46="N",D47="N",D48="N"),"N","Y"))</f>
        <v>Y</v>
      </c>
      <c r="E49" s="39" t="str">
        <f t="shared" si="2"/>
        <v>Y</v>
      </c>
      <c r="F49" s="39" t="str">
        <f t="shared" si="2"/>
        <v>Y</v>
      </c>
      <c r="G49" s="39" t="str">
        <f t="shared" si="2"/>
        <v>Y</v>
      </c>
      <c r="H49" s="39" t="str">
        <f t="shared" si="2"/>
        <v>N</v>
      </c>
      <c r="I49" s="39" t="str">
        <f t="shared" si="2"/>
        <v>N</v>
      </c>
      <c r="J49" s="39" t="str">
        <f t="shared" si="2"/>
        <v>Y</v>
      </c>
      <c r="K49" s="40">
        <f t="shared" si="1"/>
        <v>2</v>
      </c>
    </row>
    <row r="50" spans="1:11" s="9" customFormat="1" x14ac:dyDescent="0.2">
      <c r="A50" s="10" t="s">
        <v>75</v>
      </c>
      <c r="B50" s="41"/>
      <c r="C50" s="11"/>
      <c r="D50" s="11"/>
      <c r="E50" s="11"/>
      <c r="F50" s="11"/>
      <c r="G50" s="11"/>
      <c r="H50" s="11"/>
      <c r="I50" s="11"/>
      <c r="J50" s="11"/>
      <c r="K50" s="42"/>
    </row>
    <row r="51" spans="1:11" ht="25.5" x14ac:dyDescent="0.2">
      <c r="A51" s="43" t="s">
        <v>76</v>
      </c>
      <c r="B51" s="26" t="s">
        <v>24</v>
      </c>
      <c r="C51" s="23" t="s">
        <v>28</v>
      </c>
      <c r="D51" s="23" t="s">
        <v>28</v>
      </c>
      <c r="E51" s="23" t="s">
        <v>28</v>
      </c>
      <c r="F51" s="23" t="s">
        <v>28</v>
      </c>
      <c r="G51" s="23" t="s">
        <v>28</v>
      </c>
      <c r="H51" s="23" t="s">
        <v>28</v>
      </c>
      <c r="I51" s="23" t="s">
        <v>28</v>
      </c>
      <c r="J51" s="23" t="s">
        <v>28</v>
      </c>
      <c r="K51" s="24">
        <f>COUNTIF(C51:J51,"N")</f>
        <v>0</v>
      </c>
    </row>
    <row r="52" spans="1:11" ht="38.25" x14ac:dyDescent="0.2">
      <c r="A52" s="22" t="s">
        <v>77</v>
      </c>
      <c r="B52" s="28"/>
      <c r="C52" s="23" t="s">
        <v>28</v>
      </c>
      <c r="D52" s="23" t="s">
        <v>28</v>
      </c>
      <c r="E52" s="23" t="s">
        <v>28</v>
      </c>
      <c r="F52" s="23" t="s">
        <v>28</v>
      </c>
      <c r="G52" s="23" t="s">
        <v>28</v>
      </c>
      <c r="H52" s="23" t="s">
        <v>28</v>
      </c>
      <c r="I52" s="23" t="s">
        <v>28</v>
      </c>
      <c r="J52" s="23" t="s">
        <v>28</v>
      </c>
      <c r="K52" s="24">
        <f>COUNTIF(C52:J52,"N")</f>
        <v>0</v>
      </c>
    </row>
    <row r="53" spans="1:11" ht="25.5" x14ac:dyDescent="0.2">
      <c r="A53" s="43" t="s">
        <v>78</v>
      </c>
      <c r="B53" s="26" t="s">
        <v>56</v>
      </c>
      <c r="C53" s="44">
        <v>0.98929999999999996</v>
      </c>
      <c r="D53" s="44">
        <v>0.99929999999999997</v>
      </c>
      <c r="E53" s="44">
        <v>0.95369999999999999</v>
      </c>
      <c r="F53" s="44">
        <v>0.96630000000000005</v>
      </c>
      <c r="G53" s="44">
        <v>0.96740000000000004</v>
      </c>
      <c r="H53" s="44">
        <v>0.99939999999999996</v>
      </c>
      <c r="I53" s="44">
        <v>0.99909999999999999</v>
      </c>
      <c r="J53" s="44">
        <v>0.99939999999999996</v>
      </c>
      <c r="K53" s="45"/>
    </row>
    <row r="54" spans="1:11" ht="25.5" x14ac:dyDescent="0.2">
      <c r="A54" s="43" t="s">
        <v>79</v>
      </c>
      <c r="B54" s="27"/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5"/>
    </row>
    <row r="55" spans="1:11" ht="25.5" x14ac:dyDescent="0.2">
      <c r="A55" s="46" t="s">
        <v>80</v>
      </c>
      <c r="B55" s="28"/>
      <c r="C55" s="23" t="s">
        <v>28</v>
      </c>
      <c r="D55" s="23" t="s">
        <v>28</v>
      </c>
      <c r="E55" s="23" t="s">
        <v>28</v>
      </c>
      <c r="F55" s="23" t="s">
        <v>28</v>
      </c>
      <c r="G55" s="23" t="s">
        <v>28</v>
      </c>
      <c r="H55" s="23" t="s">
        <v>41</v>
      </c>
      <c r="I55" s="23" t="s">
        <v>28</v>
      </c>
      <c r="J55" s="23" t="s">
        <v>28</v>
      </c>
      <c r="K55" s="24">
        <f>COUNTIF(C55:J55,"N")</f>
        <v>1</v>
      </c>
    </row>
    <row r="56" spans="1:11" s="9" customFormat="1" ht="38.25" x14ac:dyDescent="0.2">
      <c r="A56" s="47" t="s">
        <v>81</v>
      </c>
      <c r="B56" s="48" t="s">
        <v>82</v>
      </c>
      <c r="C56" s="49">
        <v>2</v>
      </c>
      <c r="D56" s="49">
        <v>3</v>
      </c>
      <c r="E56" s="49">
        <v>1</v>
      </c>
      <c r="F56" s="49">
        <v>4</v>
      </c>
      <c r="G56" s="49">
        <v>8</v>
      </c>
      <c r="H56" s="49">
        <v>7</v>
      </c>
      <c r="I56" s="49">
        <v>5</v>
      </c>
      <c r="J56" s="49">
        <v>6</v>
      </c>
      <c r="K56" s="45"/>
    </row>
    <row r="57" spans="1:11" s="9" customFormat="1" x14ac:dyDescent="0.2">
      <c r="A57" s="10" t="s">
        <v>83</v>
      </c>
      <c r="B57" s="11"/>
      <c r="C57" s="50"/>
      <c r="D57" s="50"/>
      <c r="E57" s="50"/>
      <c r="F57" s="50"/>
      <c r="G57" s="50"/>
      <c r="H57" s="50"/>
      <c r="I57" s="50"/>
      <c r="J57" s="50"/>
      <c r="K57" s="51"/>
    </row>
    <row r="58" spans="1:11" x14ac:dyDescent="0.2">
      <c r="A58" s="43" t="s">
        <v>84</v>
      </c>
      <c r="B58" s="52" t="s">
        <v>56</v>
      </c>
      <c r="C58" s="53" t="s">
        <v>41</v>
      </c>
      <c r="D58" s="53" t="s">
        <v>41</v>
      </c>
      <c r="E58" s="53" t="s">
        <v>41</v>
      </c>
      <c r="F58" s="53" t="s">
        <v>41</v>
      </c>
      <c r="G58" s="53" t="s">
        <v>41</v>
      </c>
      <c r="H58" s="53" t="s">
        <v>41</v>
      </c>
      <c r="I58" s="53" t="s">
        <v>41</v>
      </c>
      <c r="J58" s="53" t="s">
        <v>41</v>
      </c>
      <c r="K58" s="24">
        <f>COUNTIF(C58:J58,"Y")</f>
        <v>0</v>
      </c>
    </row>
    <row r="59" spans="1:11" x14ac:dyDescent="0.2">
      <c r="A59" s="22" t="s">
        <v>85</v>
      </c>
      <c r="B59" s="24" t="s">
        <v>22</v>
      </c>
      <c r="C59" s="24">
        <v>2</v>
      </c>
      <c r="D59" s="24">
        <v>1</v>
      </c>
      <c r="E59" s="24">
        <v>2</v>
      </c>
      <c r="F59" s="24">
        <v>1</v>
      </c>
      <c r="G59" s="24">
        <v>1</v>
      </c>
      <c r="H59" s="24">
        <v>1</v>
      </c>
      <c r="I59" s="24">
        <v>1</v>
      </c>
      <c r="J59" s="24">
        <v>1</v>
      </c>
      <c r="K59" s="24">
        <f>COUNTIF(C59:J59,"2")</f>
        <v>2</v>
      </c>
    </row>
    <row r="60" spans="1:11" x14ac:dyDescent="0.2">
      <c r="A60" s="54"/>
    </row>
  </sheetData>
  <mergeCells count="11">
    <mergeCell ref="B41:B44"/>
    <mergeCell ref="B46:B47"/>
    <mergeCell ref="A49:B49"/>
    <mergeCell ref="B51:B52"/>
    <mergeCell ref="B53:B55"/>
    <mergeCell ref="B1:B2"/>
    <mergeCell ref="K1:K2"/>
    <mergeCell ref="A6:B6"/>
    <mergeCell ref="B10:B18"/>
    <mergeCell ref="B19:B33"/>
    <mergeCell ref="B34:B40"/>
  </mergeCells>
  <conditionalFormatting sqref="C4:J5 C8:J49">
    <cfRule type="cellIs" dxfId="11" priority="11" stopIfTrue="1" operator="equal">
      <formula>"N"</formula>
    </cfRule>
  </conditionalFormatting>
  <conditionalFormatting sqref="C58:J58">
    <cfRule type="expression" dxfId="10" priority="12" stopIfTrue="1">
      <formula>C$58="Y"</formula>
    </cfRule>
  </conditionalFormatting>
  <conditionalFormatting sqref="C53:J54">
    <cfRule type="cellIs" dxfId="9" priority="10" operator="equal">
      <formula>"N"</formula>
    </cfRule>
  </conditionalFormatting>
  <conditionalFormatting sqref="K51:K55 K5:K6 K8:K49">
    <cfRule type="cellIs" dxfId="8" priority="9" operator="greaterThan">
      <formula>0</formula>
    </cfRule>
  </conditionalFormatting>
  <conditionalFormatting sqref="K58">
    <cfRule type="cellIs" dxfId="7" priority="8" operator="greaterThan">
      <formula>0</formula>
    </cfRule>
  </conditionalFormatting>
  <conditionalFormatting sqref="K4">
    <cfRule type="cellIs" dxfId="6" priority="7" operator="greaterThan">
      <formula>0</formula>
    </cfRule>
  </conditionalFormatting>
  <conditionalFormatting sqref="K56">
    <cfRule type="cellIs" dxfId="5" priority="6" operator="greaterThan">
      <formula>0</formula>
    </cfRule>
  </conditionalFormatting>
  <conditionalFormatting sqref="C6:J6">
    <cfRule type="cellIs" dxfId="4" priority="5" operator="equal">
      <formula>"N"</formula>
    </cfRule>
  </conditionalFormatting>
  <conditionalFormatting sqref="C51:J52">
    <cfRule type="cellIs" dxfId="3" priority="4" stopIfTrue="1" operator="equal">
      <formula>"N"</formula>
    </cfRule>
  </conditionalFormatting>
  <conditionalFormatting sqref="C55:J55">
    <cfRule type="cellIs" dxfId="2" priority="3" stopIfTrue="1" operator="equal">
      <formula>"N"</formula>
    </cfRule>
  </conditionalFormatting>
  <conditionalFormatting sqref="K59">
    <cfRule type="cellIs" dxfId="1" priority="2" operator="greaterThan">
      <formula>0</formula>
    </cfRule>
  </conditionalFormatting>
  <conditionalFormatting sqref="C59:J59">
    <cfRule type="cellIs" dxfId="0" priority="1" operator="equal">
      <formula>2</formula>
    </cfRule>
  </conditionalFormatting>
  <printOptions horizontalCentered="1"/>
  <pageMargins left="0.7" right="0.7" top="0.75" bottom="0.75" header="0.3" footer="0.3"/>
  <pageSetup orientation="portrait" r:id="rId1"/>
  <headerFooter>
    <oddHeader>&amp;CRFA 2022-206 Scoring Sheets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664B004-0972-45BA-AACC-70404897B026}"/>
</file>

<file path=customXml/itemProps2.xml><?xml version="1.0" encoding="utf-8"?>
<ds:datastoreItem xmlns:ds="http://schemas.openxmlformats.org/officeDocument/2006/customXml" ds:itemID="{2BB90809-15B8-4D43-9168-55443ED9B348}"/>
</file>

<file path=customXml/itemProps3.xml><?xml version="1.0" encoding="utf-8"?>
<ds:datastoreItem xmlns:ds="http://schemas.openxmlformats.org/officeDocument/2006/customXml" ds:itemID="{37C8A1B1-1123-47C1-A91B-7B46D7DF92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2023-02-28T21:47:58Z</dcterms:created>
  <dcterms:modified xsi:type="dcterms:W3CDTF">2023-02-28T21:48:14Z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