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109 HOME-ARP for PSN/"/>
    </mc:Choice>
  </mc:AlternateContent>
  <xr:revisionPtr revIDLastSave="0" documentId="8_{D3073463-2A5F-4311-9D7A-E0301E561F68}" xr6:coauthVersionLast="47" xr6:coauthVersionMax="47" xr10:uidLastSave="{00000000-0000-0000-0000-000000000000}"/>
  <bookViews>
    <workbookView xWindow="-108" yWindow="-108" windowWidth="23256" windowHeight="12576" xr2:uid="{7BF6AE6D-A217-4618-A0A2-19D804D13749}"/>
  </bookViews>
  <sheets>
    <sheet name="enter scores" sheetId="1" r:id="rId1"/>
  </sheets>
  <definedNames>
    <definedName name="_Hlk33200406" localSheetId="0">'enter scores'!$A$58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F14" i="1"/>
  <c r="F60" i="1" s="1"/>
  <c r="F61" i="1" s="1"/>
  <c r="E14" i="1"/>
  <c r="E60" i="1" s="1"/>
  <c r="E61" i="1" s="1"/>
  <c r="D14" i="1"/>
  <c r="D60" i="1" s="1"/>
  <c r="D61" i="1" s="1"/>
  <c r="C14" i="1"/>
  <c r="C60" i="1" s="1"/>
  <c r="G4" i="1"/>
  <c r="G60" i="1" l="1"/>
  <c r="C61" i="1"/>
  <c r="G61" i="1" s="1"/>
</calcChain>
</file>

<file path=xl/sharedStrings.xml><?xml version="1.0" encoding="utf-8"?>
<sst xmlns="http://schemas.openxmlformats.org/spreadsheetml/2006/main" count="291" uniqueCount="91">
  <si>
    <t>Scoring Items</t>
  </si>
  <si>
    <t>Contributor/ Reporter</t>
  </si>
  <si>
    <t>2022-273SNA</t>
  </si>
  <si>
    <t>2022-274SNA</t>
  </si>
  <si>
    <t>2022-275SNA</t>
  </si>
  <si>
    <t>2022-276SNA</t>
  </si>
  <si>
    <t>Count of Applications that did not meet requirement</t>
  </si>
  <si>
    <t>Development Name</t>
  </si>
  <si>
    <t>Space Coast Commons</t>
  </si>
  <si>
    <t>Eleven44</t>
  </si>
  <si>
    <t>The Egret</t>
  </si>
  <si>
    <t>Vincentian Villas</t>
  </si>
  <si>
    <t>Goal</t>
  </si>
  <si>
    <t>3.g. Qualifies for the RFA 2022-102 Submission Goal</t>
  </si>
  <si>
    <t>Liz T</t>
  </si>
  <si>
    <t>Y</t>
  </si>
  <si>
    <t>N</t>
  </si>
  <si>
    <t>Point Items</t>
  </si>
  <si>
    <t>Bookmarking Attachments prior to submission (Section Three, A.2.b.) (5 points)</t>
  </si>
  <si>
    <t>Lisa N</t>
  </si>
  <si>
    <t>3.a.(5) Submission of Executive Director Certification of Non-Profit Entity Qualifications Form (Rev. 10-2021) stamped “Received” by the Corporation at least 14 Calendar Days prior to the Application Deadline AND stamped “Approved” prior to the Application Deadline (10 points)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</si>
  <si>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</si>
  <si>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C.2. Operating/Managing Experience (maximum of 40 points)</t>
  </si>
  <si>
    <t>Diana</t>
  </si>
  <si>
    <t>C.3.a. Access to Community-Based General Services (maximum of 20 points)</t>
  </si>
  <si>
    <t>Sheila</t>
  </si>
  <si>
    <t>C.3.b.  Access to Community-Based Services and Resources that Address Tenants’ Needs (maximum of 35 points)</t>
  </si>
  <si>
    <t>C.4.a. Assist Intended Residents in Meeting their Housing Stability Needs, Goals and Expectations (maximum of 10 points)</t>
  </si>
  <si>
    <t>Ryan</t>
  </si>
  <si>
    <t>C.4.b. Assist Intended Residents in Meeting their Self-Sufficiency Needs, Goals and Expectations  (maximum of 10 points)</t>
  </si>
  <si>
    <t>Total Points Awarded (maximum of 135)</t>
  </si>
  <si>
    <t>Eligibility Items</t>
  </si>
  <si>
    <t>Submission Requirements met (section Three, A.)</t>
  </si>
  <si>
    <t>2.a.  Minimum Set-Aside Commitment for Permanent Supportive Housing for Persons with Special Needs selected</t>
  </si>
  <si>
    <t>2.b.  At least one Persons with Special Needs population selected</t>
  </si>
  <si>
    <t>3.a.(1) Name of Applicant provided</t>
  </si>
  <si>
    <t>3.a.(2) Evidence Applicant is a legally formed entity provided</t>
  </si>
  <si>
    <t>3.a.(3) Evidence that the Applicant qualifies as a Non-Profit Applicant provided</t>
  </si>
  <si>
    <t>3.a.(6) Documentation that the Applicant informed the jurisdiction’s Local Continuum of Care lead agency head of its intent to apply for funding to develop housing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</si>
  <si>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</si>
  <si>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</si>
  <si>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</si>
  <si>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</si>
  <si>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 Contact information for Management Company provided, if using a Management Company</t>
  </si>
  <si>
    <t>3.e. Community-Based Board of Directors Requirement met</t>
  </si>
  <si>
    <t>3.f.(1) Authorized Principal Representative provided and meets requirements</t>
  </si>
  <si>
    <t>4.a. Name of Proposed Development provided</t>
  </si>
  <si>
    <t>4.c.(1) Development Type provided</t>
  </si>
  <si>
    <t>4.d.Unit Characteristic Chart reflecting the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</si>
  <si>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</si>
  <si>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</si>
  <si>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</si>
  <si>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</si>
  <si>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</si>
  <si>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6.a. Total Number of Units provided and within limits</t>
  </si>
  <si>
    <t>6.d. Unit Mix provided and meets requirements</t>
  </si>
  <si>
    <t>6.e.  Number of residential buildings provided</t>
  </si>
  <si>
    <t>7.a. Evidence of Site Control provided</t>
  </si>
  <si>
    <t>7.b.(1) Appropriate Zoning demonstrated</t>
  </si>
  <si>
    <t>7.b.(2) Availability of Water demonstrated</t>
  </si>
  <si>
    <t>7.b.(3) Availability of Sewer demonstrated</t>
  </si>
  <si>
    <t>8.d. Minimum Additional Green Building Features selected</t>
  </si>
  <si>
    <t>9. Housing Stability Services and Access to Community-Based Services Coordination Experience Requirement Met</t>
  </si>
  <si>
    <t>10.a. Applicant’s SAIL Request Amount provided</t>
  </si>
  <si>
    <t>Matt</t>
  </si>
  <si>
    <t>10.a. Applicant’s HOME-ARP Request Amount provided</t>
  </si>
  <si>
    <t>10.a. Applicant’s NHTF Request Amount provided</t>
  </si>
  <si>
    <t>10.c. Development Cost Pro Forma provided (listing expenses or uses) and Construction/Rehab analysis and Permanent analysis (listing sources) – Sources must equal or exceed uses</t>
  </si>
  <si>
    <t>11.a. Units occupied question answered</t>
  </si>
  <si>
    <t>David Woodward</t>
  </si>
  <si>
    <t>11.b. Tenant Relocation information provided, if applicable</t>
  </si>
  <si>
    <t>N/A</t>
  </si>
  <si>
    <t>11.c. HOME Uniform Relocation Act questions answers and documentation provided, as applicable</t>
  </si>
  <si>
    <t>C.1 Demographic Commitment description provided</t>
  </si>
  <si>
    <t>D. Applicant Certification and Acknowledgement form provided and meets requirements</t>
  </si>
  <si>
    <t>Total Development Cost Per Unit Limitation met (Section Five, A.1.)</t>
  </si>
  <si>
    <t>Verification of no prior acceptance to an invitation to enter credit underwriting for the same Development (Section Five, A.1.)</t>
  </si>
  <si>
    <t>Verification of no recent de-obligations (Section Five, A.1.)</t>
  </si>
  <si>
    <t>Financial Arrears Met  and Insurance Deficiency Requirement met(Section Five, A.1.)</t>
  </si>
  <si>
    <t>Kenny</t>
  </si>
  <si>
    <t>Minimum Total of 116 points met?</t>
  </si>
  <si>
    <t>Yes or No</t>
  </si>
  <si>
    <t>All Eligibility Requirements Met?</t>
  </si>
  <si>
    <t>Tie-Breaker Items</t>
  </si>
  <si>
    <t>10.d. Qualifying Financial Assistance Funding Preference (Section Five, B.2.a.) (Y/N)</t>
  </si>
  <si>
    <t>Eligible SAIL plus Eligible HOME-ARP Request Amount as a Percentage of the Total Development Cost as 90% or Less Funding Preference (Section Five, B.3.d.) (Y/N)</t>
  </si>
  <si>
    <t>Florida Job Creation Preference (Item 1 of Exhibit C) (Y/N)</t>
  </si>
  <si>
    <t>Lottery Number</t>
  </si>
  <si>
    <t>Inspector General</t>
  </si>
  <si>
    <t>Tier 1</t>
  </si>
  <si>
    <t>Tier Level (Section Five, B.1.)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</si>
</sst>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 2" xfId="2" xr:uid="{4F55D67D-4DE3-4AFC-9E57-1E4D856DB29D}"/>
    <cellStyle name="Normal 2 2" xfId="1" xr:uid="{8CFFE95D-48D7-499B-9D15-0373F78749AD}"/>
  </cellStyles>
  <dxfs count="5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22BB8-8183-43D5-8842-F4D7EB37CF06}">
  <dimension ref="A1:K68"/>
  <sheetViews>
    <sheetView tabSelected="1" zoomScale="110" zoomScaleNormal="11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4" sqref="C4"/>
    </sheetView>
  </sheetViews>
  <sheetFormatPr defaultColWidth="8.77734375" defaultRowHeight="13.8" x14ac:dyDescent="0.25"/>
  <cols>
    <col min="1" max="1" width="46.77734375" style="48" customWidth="1"/>
    <col min="2" max="6" width="11.21875" style="5" customWidth="1"/>
    <col min="7" max="7" width="15.5546875" style="5" customWidth="1"/>
    <col min="8" max="16384" width="8.77734375" style="5"/>
  </cols>
  <sheetData>
    <row r="1" spans="1:7" ht="24.6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s="7" customFormat="1" ht="35.700000000000003" customHeight="1" x14ac:dyDescent="0.25">
      <c r="A2" s="3" t="s">
        <v>7</v>
      </c>
      <c r="B2" s="2"/>
      <c r="C2" s="3" t="s">
        <v>8</v>
      </c>
      <c r="D2" s="3" t="s">
        <v>9</v>
      </c>
      <c r="E2" s="3" t="s">
        <v>10</v>
      </c>
      <c r="F2" s="3" t="s">
        <v>11</v>
      </c>
      <c r="G2" s="6"/>
    </row>
    <row r="3" spans="1:7" x14ac:dyDescent="0.25">
      <c r="A3" s="8" t="s">
        <v>12</v>
      </c>
      <c r="B3" s="9"/>
      <c r="C3" s="10"/>
      <c r="D3" s="10"/>
      <c r="E3" s="10"/>
      <c r="F3" s="10"/>
      <c r="G3" s="10"/>
    </row>
    <row r="4" spans="1:7" x14ac:dyDescent="0.25">
      <c r="A4" s="11" t="s">
        <v>13</v>
      </c>
      <c r="B4" s="12" t="s">
        <v>14</v>
      </c>
      <c r="C4" s="13" t="s">
        <v>15</v>
      </c>
      <c r="D4" s="13" t="s">
        <v>16</v>
      </c>
      <c r="E4" s="13" t="s">
        <v>16</v>
      </c>
      <c r="F4" s="13" t="s">
        <v>16</v>
      </c>
      <c r="G4" s="14">
        <f>COUNTIF(C4:F4,"=Y")</f>
        <v>1</v>
      </c>
    </row>
    <row r="5" spans="1:7" x14ac:dyDescent="0.25">
      <c r="A5" s="15" t="s">
        <v>17</v>
      </c>
      <c r="B5" s="10"/>
      <c r="C5" s="10"/>
      <c r="D5" s="10"/>
      <c r="E5" s="10"/>
      <c r="F5" s="10"/>
      <c r="G5" s="16"/>
    </row>
    <row r="6" spans="1:7" ht="27.6" x14ac:dyDescent="0.25">
      <c r="A6" s="17" t="s">
        <v>18</v>
      </c>
      <c r="B6" s="18" t="s">
        <v>19</v>
      </c>
      <c r="C6" s="13">
        <v>5</v>
      </c>
      <c r="D6" s="13">
        <v>5</v>
      </c>
      <c r="E6" s="13">
        <v>5</v>
      </c>
      <c r="F6" s="13">
        <v>5</v>
      </c>
      <c r="G6" s="19"/>
    </row>
    <row r="7" spans="1:7" ht="82.8" x14ac:dyDescent="0.25">
      <c r="A7" s="20" t="s">
        <v>20</v>
      </c>
      <c r="B7" s="21" t="s">
        <v>14</v>
      </c>
      <c r="C7" s="13">
        <v>10</v>
      </c>
      <c r="D7" s="13">
        <v>10</v>
      </c>
      <c r="E7" s="13">
        <v>10</v>
      </c>
      <c r="F7" s="13">
        <v>10</v>
      </c>
      <c r="G7" s="22"/>
    </row>
    <row r="8" spans="1:7" ht="82.8" x14ac:dyDescent="0.25">
      <c r="A8" s="20" t="s">
        <v>21</v>
      </c>
      <c r="B8" s="23"/>
      <c r="C8" s="13">
        <v>0</v>
      </c>
      <c r="D8" s="13">
        <v>5</v>
      </c>
      <c r="E8" s="13">
        <v>5</v>
      </c>
      <c r="F8" s="13">
        <v>5</v>
      </c>
      <c r="G8" s="22"/>
    </row>
    <row r="9" spans="1:7" ht="27.6" x14ac:dyDescent="0.25">
      <c r="A9" s="20" t="s">
        <v>22</v>
      </c>
      <c r="B9" s="24" t="s">
        <v>23</v>
      </c>
      <c r="C9" s="25">
        <v>35</v>
      </c>
      <c r="D9" s="13">
        <v>35</v>
      </c>
      <c r="E9" s="13">
        <v>35</v>
      </c>
      <c r="F9" s="13">
        <v>38</v>
      </c>
      <c r="G9" s="22"/>
    </row>
    <row r="10" spans="1:7" ht="27.6" x14ac:dyDescent="0.25">
      <c r="A10" s="26" t="s">
        <v>24</v>
      </c>
      <c r="B10" s="27" t="s">
        <v>25</v>
      </c>
      <c r="C10" s="25">
        <v>18</v>
      </c>
      <c r="D10" s="13">
        <v>20</v>
      </c>
      <c r="E10" s="13">
        <v>20</v>
      </c>
      <c r="F10" s="13">
        <v>19</v>
      </c>
      <c r="G10" s="22"/>
    </row>
    <row r="11" spans="1:7" ht="41.4" x14ac:dyDescent="0.25">
      <c r="A11" s="28" t="s">
        <v>26</v>
      </c>
      <c r="B11" s="27"/>
      <c r="C11" s="25">
        <v>34</v>
      </c>
      <c r="D11" s="13">
        <v>22</v>
      </c>
      <c r="E11" s="13">
        <v>22</v>
      </c>
      <c r="F11" s="13">
        <v>20</v>
      </c>
      <c r="G11" s="22"/>
    </row>
    <row r="12" spans="1:7" ht="41.4" x14ac:dyDescent="0.25">
      <c r="A12" s="20" t="s">
        <v>27</v>
      </c>
      <c r="B12" s="27" t="s">
        <v>28</v>
      </c>
      <c r="C12" s="25">
        <v>8</v>
      </c>
      <c r="D12" s="13">
        <v>6</v>
      </c>
      <c r="E12" s="13">
        <v>6</v>
      </c>
      <c r="F12" s="13">
        <v>9</v>
      </c>
      <c r="G12" s="22"/>
    </row>
    <row r="13" spans="1:7" ht="41.4" x14ac:dyDescent="0.25">
      <c r="A13" s="29" t="s">
        <v>29</v>
      </c>
      <c r="B13" s="27"/>
      <c r="C13" s="30">
        <v>9</v>
      </c>
      <c r="D13" s="31">
        <v>6</v>
      </c>
      <c r="E13" s="31">
        <v>6</v>
      </c>
      <c r="F13" s="31">
        <v>10</v>
      </c>
      <c r="G13" s="22"/>
    </row>
    <row r="14" spans="1:7" s="7" customFormat="1" x14ac:dyDescent="0.25">
      <c r="A14" s="32" t="s">
        <v>30</v>
      </c>
      <c r="B14" s="33"/>
      <c r="C14" s="34">
        <f>SUM(C6:C13)</f>
        <v>119</v>
      </c>
      <c r="D14" s="34">
        <f t="shared" ref="D14:F14" si="0">SUM(D6:D13)</f>
        <v>109</v>
      </c>
      <c r="E14" s="34">
        <f t="shared" si="0"/>
        <v>109</v>
      </c>
      <c r="F14" s="34">
        <f t="shared" si="0"/>
        <v>116</v>
      </c>
      <c r="G14" s="35"/>
    </row>
    <row r="15" spans="1:7" x14ac:dyDescent="0.25">
      <c r="A15" s="8" t="s">
        <v>31</v>
      </c>
      <c r="B15" s="10"/>
      <c r="C15" s="10"/>
      <c r="D15" s="10"/>
      <c r="E15" s="10"/>
      <c r="F15" s="10"/>
      <c r="G15" s="16"/>
    </row>
    <row r="16" spans="1:7" x14ac:dyDescent="0.25">
      <c r="A16" s="20" t="s">
        <v>32</v>
      </c>
      <c r="B16" s="36" t="s">
        <v>19</v>
      </c>
      <c r="C16" s="13" t="s">
        <v>15</v>
      </c>
      <c r="D16" s="13" t="s">
        <v>15</v>
      </c>
      <c r="E16" s="13" t="s">
        <v>15</v>
      </c>
      <c r="F16" s="13" t="s">
        <v>15</v>
      </c>
      <c r="G16" s="14">
        <f t="shared" ref="G16:G61" si="1">COUNTIF(C16:F16,"=N")</f>
        <v>0</v>
      </c>
    </row>
    <row r="17" spans="1:7" ht="41.4" x14ac:dyDescent="0.25">
      <c r="A17" s="20" t="s">
        <v>33</v>
      </c>
      <c r="B17" s="21"/>
      <c r="C17" s="13" t="s">
        <v>15</v>
      </c>
      <c r="D17" s="13" t="s">
        <v>15</v>
      </c>
      <c r="E17" s="13" t="s">
        <v>15</v>
      </c>
      <c r="F17" s="13" t="s">
        <v>15</v>
      </c>
      <c r="G17" s="14">
        <f t="shared" si="1"/>
        <v>0</v>
      </c>
    </row>
    <row r="18" spans="1:7" ht="27.6" x14ac:dyDescent="0.25">
      <c r="A18" s="20" t="s">
        <v>34</v>
      </c>
      <c r="B18" s="23"/>
      <c r="C18" s="13" t="s">
        <v>15</v>
      </c>
      <c r="D18" s="13" t="s">
        <v>15</v>
      </c>
      <c r="E18" s="13" t="s">
        <v>15</v>
      </c>
      <c r="F18" s="13" t="s">
        <v>15</v>
      </c>
      <c r="G18" s="14">
        <f t="shared" si="1"/>
        <v>0</v>
      </c>
    </row>
    <row r="19" spans="1:7" x14ac:dyDescent="0.25">
      <c r="A19" s="20" t="s">
        <v>35</v>
      </c>
      <c r="B19" s="37" t="s">
        <v>14</v>
      </c>
      <c r="C19" s="13" t="s">
        <v>15</v>
      </c>
      <c r="D19" s="13" t="s">
        <v>15</v>
      </c>
      <c r="E19" s="13" t="s">
        <v>15</v>
      </c>
      <c r="F19" s="13" t="s">
        <v>15</v>
      </c>
      <c r="G19" s="14">
        <f t="shared" si="1"/>
        <v>0</v>
      </c>
    </row>
    <row r="20" spans="1:7" ht="27.6" x14ac:dyDescent="0.25">
      <c r="A20" s="20" t="s">
        <v>36</v>
      </c>
      <c r="B20" s="38"/>
      <c r="C20" s="13" t="s">
        <v>15</v>
      </c>
      <c r="D20" s="13" t="s">
        <v>15</v>
      </c>
      <c r="E20" s="13" t="s">
        <v>15</v>
      </c>
      <c r="F20" s="13" t="s">
        <v>15</v>
      </c>
      <c r="G20" s="14">
        <f t="shared" si="1"/>
        <v>0</v>
      </c>
    </row>
    <row r="21" spans="1:7" ht="27.6" x14ac:dyDescent="0.25">
      <c r="A21" s="20" t="s">
        <v>37</v>
      </c>
      <c r="B21" s="38"/>
      <c r="C21" s="13" t="s">
        <v>15</v>
      </c>
      <c r="D21" s="13" t="s">
        <v>15</v>
      </c>
      <c r="E21" s="13" t="s">
        <v>15</v>
      </c>
      <c r="F21" s="13" t="s">
        <v>15</v>
      </c>
      <c r="G21" s="14">
        <f t="shared" si="1"/>
        <v>0</v>
      </c>
    </row>
    <row r="22" spans="1:7" ht="46.2" customHeight="1" x14ac:dyDescent="0.3">
      <c r="A22" s="39" t="s">
        <v>38</v>
      </c>
      <c r="B22" s="38"/>
      <c r="C22" s="13" t="s">
        <v>15</v>
      </c>
      <c r="D22" s="13" t="s">
        <v>15</v>
      </c>
      <c r="E22" s="13" t="s">
        <v>15</v>
      </c>
      <c r="F22" s="13" t="s">
        <v>15</v>
      </c>
      <c r="G22" s="14">
        <f t="shared" si="1"/>
        <v>0</v>
      </c>
    </row>
    <row r="23" spans="1:7" x14ac:dyDescent="0.25">
      <c r="A23" s="20" t="s">
        <v>39</v>
      </c>
      <c r="B23" s="38"/>
      <c r="C23" s="13" t="s">
        <v>15</v>
      </c>
      <c r="D23" s="13" t="s">
        <v>15</v>
      </c>
      <c r="E23" s="13" t="s">
        <v>15</v>
      </c>
      <c r="F23" s="13" t="s">
        <v>15</v>
      </c>
      <c r="G23" s="14">
        <f t="shared" si="1"/>
        <v>0</v>
      </c>
    </row>
    <row r="24" spans="1:7" ht="27.6" x14ac:dyDescent="0.25">
      <c r="A24" s="20" t="s">
        <v>40</v>
      </c>
      <c r="B24" s="38"/>
      <c r="C24" s="13" t="s">
        <v>15</v>
      </c>
      <c r="D24" s="13" t="s">
        <v>15</v>
      </c>
      <c r="E24" s="13" t="s">
        <v>15</v>
      </c>
      <c r="F24" s="13" t="s">
        <v>15</v>
      </c>
      <c r="G24" s="14">
        <f t="shared" si="1"/>
        <v>0</v>
      </c>
    </row>
    <row r="25" spans="1:7" x14ac:dyDescent="0.25">
      <c r="A25" s="20" t="s">
        <v>41</v>
      </c>
      <c r="B25" s="38"/>
      <c r="C25" s="13" t="s">
        <v>15</v>
      </c>
      <c r="D25" s="13" t="s">
        <v>15</v>
      </c>
      <c r="E25" s="13" t="s">
        <v>15</v>
      </c>
      <c r="F25" s="13" t="s">
        <v>15</v>
      </c>
      <c r="G25" s="14">
        <f t="shared" si="1"/>
        <v>0</v>
      </c>
    </row>
    <row r="26" spans="1:7" ht="27.6" x14ac:dyDescent="0.25">
      <c r="A26" s="20" t="s">
        <v>42</v>
      </c>
      <c r="B26" s="38"/>
      <c r="C26" s="13" t="s">
        <v>15</v>
      </c>
      <c r="D26" s="13" t="s">
        <v>15</v>
      </c>
      <c r="E26" s="13" t="s">
        <v>15</v>
      </c>
      <c r="F26" s="13" t="s">
        <v>15</v>
      </c>
      <c r="G26" s="14">
        <f t="shared" si="1"/>
        <v>0</v>
      </c>
    </row>
    <row r="27" spans="1:7" ht="27.6" x14ac:dyDescent="0.25">
      <c r="A27" s="20" t="s">
        <v>43</v>
      </c>
      <c r="B27" s="38"/>
      <c r="C27" s="13" t="s">
        <v>15</v>
      </c>
      <c r="D27" s="13" t="s">
        <v>15</v>
      </c>
      <c r="E27" s="13" t="s">
        <v>15</v>
      </c>
      <c r="F27" s="13" t="s">
        <v>15</v>
      </c>
      <c r="G27" s="14">
        <f t="shared" si="1"/>
        <v>0</v>
      </c>
    </row>
    <row r="28" spans="1:7" ht="27.6" x14ac:dyDescent="0.25">
      <c r="A28" s="20" t="s">
        <v>44</v>
      </c>
      <c r="B28" s="38"/>
      <c r="C28" s="13" t="s">
        <v>15</v>
      </c>
      <c r="D28" s="13" t="s">
        <v>15</v>
      </c>
      <c r="E28" s="13" t="s">
        <v>15</v>
      </c>
      <c r="F28" s="13" t="s">
        <v>15</v>
      </c>
      <c r="G28" s="14">
        <f t="shared" si="1"/>
        <v>0</v>
      </c>
    </row>
    <row r="29" spans="1:7" ht="27.6" x14ac:dyDescent="0.25">
      <c r="A29" s="20" t="s">
        <v>45</v>
      </c>
      <c r="B29" s="40"/>
      <c r="C29" s="13" t="s">
        <v>15</v>
      </c>
      <c r="D29" s="13" t="s">
        <v>15</v>
      </c>
      <c r="E29" s="13" t="s">
        <v>15</v>
      </c>
      <c r="F29" s="13" t="s">
        <v>15</v>
      </c>
      <c r="G29" s="14">
        <f t="shared" si="1"/>
        <v>0</v>
      </c>
    </row>
    <row r="30" spans="1:7" x14ac:dyDescent="0.25">
      <c r="A30" s="20" t="s">
        <v>46</v>
      </c>
      <c r="B30" s="37" t="s">
        <v>19</v>
      </c>
      <c r="C30" s="13" t="s">
        <v>15</v>
      </c>
      <c r="D30" s="13" t="s">
        <v>15</v>
      </c>
      <c r="E30" s="13" t="s">
        <v>15</v>
      </c>
      <c r="F30" s="13" t="s">
        <v>15</v>
      </c>
      <c r="G30" s="14">
        <f t="shared" si="1"/>
        <v>0</v>
      </c>
    </row>
    <row r="31" spans="1:7" x14ac:dyDescent="0.25">
      <c r="A31" s="20" t="s">
        <v>47</v>
      </c>
      <c r="B31" s="38"/>
      <c r="C31" s="13" t="s">
        <v>15</v>
      </c>
      <c r="D31" s="13" t="s">
        <v>15</v>
      </c>
      <c r="E31" s="13" t="s">
        <v>15</v>
      </c>
      <c r="F31" s="13" t="s">
        <v>15</v>
      </c>
      <c r="G31" s="14">
        <f t="shared" si="1"/>
        <v>0</v>
      </c>
    </row>
    <row r="32" spans="1:7" ht="41.4" x14ac:dyDescent="0.25">
      <c r="A32" s="20" t="s">
        <v>48</v>
      </c>
      <c r="B32" s="38"/>
      <c r="C32" s="13" t="s">
        <v>15</v>
      </c>
      <c r="D32" s="13" t="s">
        <v>15</v>
      </c>
      <c r="E32" s="13" t="s">
        <v>15</v>
      </c>
      <c r="F32" s="13" t="s">
        <v>15</v>
      </c>
      <c r="G32" s="14">
        <f t="shared" si="1"/>
        <v>0</v>
      </c>
    </row>
    <row r="33" spans="1:7" x14ac:dyDescent="0.25">
      <c r="A33" s="20" t="s">
        <v>49</v>
      </c>
      <c r="B33" s="38"/>
      <c r="C33" s="13" t="s">
        <v>15</v>
      </c>
      <c r="D33" s="13" t="s">
        <v>15</v>
      </c>
      <c r="E33" s="13" t="s">
        <v>15</v>
      </c>
      <c r="F33" s="13" t="s">
        <v>15</v>
      </c>
      <c r="G33" s="14">
        <f t="shared" si="1"/>
        <v>0</v>
      </c>
    </row>
    <row r="34" spans="1:7" x14ac:dyDescent="0.25">
      <c r="A34" s="20" t="s">
        <v>50</v>
      </c>
      <c r="B34" s="38"/>
      <c r="C34" s="13" t="s">
        <v>15</v>
      </c>
      <c r="D34" s="13" t="s">
        <v>15</v>
      </c>
      <c r="E34" s="13" t="s">
        <v>15</v>
      </c>
      <c r="F34" s="13" t="s">
        <v>15</v>
      </c>
      <c r="G34" s="14">
        <f t="shared" si="1"/>
        <v>0</v>
      </c>
    </row>
    <row r="35" spans="1:7" ht="27.6" x14ac:dyDescent="0.25">
      <c r="A35" s="20" t="s">
        <v>51</v>
      </c>
      <c r="B35" s="38"/>
      <c r="C35" s="13" t="s">
        <v>15</v>
      </c>
      <c r="D35" s="13" t="s">
        <v>15</v>
      </c>
      <c r="E35" s="13" t="s">
        <v>15</v>
      </c>
      <c r="F35" s="13" t="s">
        <v>15</v>
      </c>
      <c r="G35" s="14">
        <f t="shared" si="1"/>
        <v>0</v>
      </c>
    </row>
    <row r="36" spans="1:7" x14ac:dyDescent="0.25">
      <c r="A36" s="20" t="s">
        <v>52</v>
      </c>
      <c r="B36" s="38"/>
      <c r="C36" s="13" t="s">
        <v>15</v>
      </c>
      <c r="D36" s="13" t="s">
        <v>15</v>
      </c>
      <c r="E36" s="13" t="s">
        <v>15</v>
      </c>
      <c r="F36" s="13" t="s">
        <v>15</v>
      </c>
      <c r="G36" s="14">
        <f t="shared" si="1"/>
        <v>0</v>
      </c>
    </row>
    <row r="37" spans="1:7" ht="27.6" x14ac:dyDescent="0.25">
      <c r="A37" s="20" t="s">
        <v>53</v>
      </c>
      <c r="B37" s="38"/>
      <c r="C37" s="13" t="s">
        <v>15</v>
      </c>
      <c r="D37" s="13" t="s">
        <v>15</v>
      </c>
      <c r="E37" s="13" t="s">
        <v>15</v>
      </c>
      <c r="F37" s="13" t="s">
        <v>15</v>
      </c>
      <c r="G37" s="14">
        <f t="shared" si="1"/>
        <v>0</v>
      </c>
    </row>
    <row r="38" spans="1:7" x14ac:dyDescent="0.25">
      <c r="A38" s="20" t="s">
        <v>54</v>
      </c>
      <c r="B38" s="38"/>
      <c r="C38" s="13" t="s">
        <v>15</v>
      </c>
      <c r="D38" s="13" t="s">
        <v>15</v>
      </c>
      <c r="E38" s="13" t="s">
        <v>15</v>
      </c>
      <c r="F38" s="13" t="s">
        <v>15</v>
      </c>
      <c r="G38" s="14">
        <f t="shared" si="1"/>
        <v>0</v>
      </c>
    </row>
    <row r="39" spans="1:7" x14ac:dyDescent="0.25">
      <c r="A39" s="20" t="s">
        <v>55</v>
      </c>
      <c r="B39" s="38"/>
      <c r="C39" s="13" t="s">
        <v>15</v>
      </c>
      <c r="D39" s="13" t="s">
        <v>15</v>
      </c>
      <c r="E39" s="13" t="s">
        <v>15</v>
      </c>
      <c r="F39" s="13" t="s">
        <v>15</v>
      </c>
      <c r="G39" s="14">
        <f t="shared" si="1"/>
        <v>0</v>
      </c>
    </row>
    <row r="40" spans="1:7" x14ac:dyDescent="0.25">
      <c r="A40" s="20" t="s">
        <v>56</v>
      </c>
      <c r="B40" s="38"/>
      <c r="C40" s="13" t="s">
        <v>15</v>
      </c>
      <c r="D40" s="13" t="s">
        <v>15</v>
      </c>
      <c r="E40" s="13" t="s">
        <v>15</v>
      </c>
      <c r="F40" s="13" t="s">
        <v>15</v>
      </c>
      <c r="G40" s="14">
        <f t="shared" si="1"/>
        <v>0</v>
      </c>
    </row>
    <row r="41" spans="1:7" x14ac:dyDescent="0.25">
      <c r="A41" s="20" t="s">
        <v>57</v>
      </c>
      <c r="B41" s="38"/>
      <c r="C41" s="13" t="s">
        <v>15</v>
      </c>
      <c r="D41" s="13" t="s">
        <v>15</v>
      </c>
      <c r="E41" s="13" t="s">
        <v>15</v>
      </c>
      <c r="F41" s="13" t="s">
        <v>15</v>
      </c>
      <c r="G41" s="14">
        <f t="shared" si="1"/>
        <v>0</v>
      </c>
    </row>
    <row r="42" spans="1:7" x14ac:dyDescent="0.25">
      <c r="A42" s="20" t="s">
        <v>58</v>
      </c>
      <c r="B42" s="38"/>
      <c r="C42" s="13" t="s">
        <v>15</v>
      </c>
      <c r="D42" s="13" t="s">
        <v>15</v>
      </c>
      <c r="E42" s="13" t="s">
        <v>15</v>
      </c>
      <c r="F42" s="13" t="s">
        <v>15</v>
      </c>
      <c r="G42" s="14">
        <f t="shared" si="1"/>
        <v>0</v>
      </c>
    </row>
    <row r="43" spans="1:7" x14ac:dyDescent="0.25">
      <c r="A43" s="20" t="s">
        <v>59</v>
      </c>
      <c r="B43" s="38"/>
      <c r="C43" s="13" t="s">
        <v>15</v>
      </c>
      <c r="D43" s="13" t="s">
        <v>15</v>
      </c>
      <c r="E43" s="13" t="s">
        <v>15</v>
      </c>
      <c r="F43" s="13" t="s">
        <v>16</v>
      </c>
      <c r="G43" s="14">
        <f t="shared" si="1"/>
        <v>1</v>
      </c>
    </row>
    <row r="44" spans="1:7" x14ac:dyDescent="0.25">
      <c r="A44" s="20" t="s">
        <v>60</v>
      </c>
      <c r="B44" s="38"/>
      <c r="C44" s="13" t="s">
        <v>15</v>
      </c>
      <c r="D44" s="13" t="s">
        <v>15</v>
      </c>
      <c r="E44" s="13" t="s">
        <v>15</v>
      </c>
      <c r="F44" s="13" t="s">
        <v>15</v>
      </c>
      <c r="G44" s="14">
        <f t="shared" si="1"/>
        <v>0</v>
      </c>
    </row>
    <row r="45" spans="1:7" ht="27.6" x14ac:dyDescent="0.25">
      <c r="A45" s="20" t="s">
        <v>61</v>
      </c>
      <c r="B45" s="38"/>
      <c r="C45" s="13" t="s">
        <v>15</v>
      </c>
      <c r="D45" s="13" t="s">
        <v>15</v>
      </c>
      <c r="E45" s="13" t="s">
        <v>15</v>
      </c>
      <c r="F45" s="13" t="s">
        <v>15</v>
      </c>
      <c r="G45" s="14">
        <f t="shared" si="1"/>
        <v>0</v>
      </c>
    </row>
    <row r="46" spans="1:7" ht="27.6" x14ac:dyDescent="0.25">
      <c r="A46" s="20" t="s">
        <v>62</v>
      </c>
      <c r="B46" s="40"/>
      <c r="C46" s="13" t="s">
        <v>15</v>
      </c>
      <c r="D46" s="13" t="s">
        <v>15</v>
      </c>
      <c r="E46" s="13" t="s">
        <v>15</v>
      </c>
      <c r="F46" s="13" t="s">
        <v>15</v>
      </c>
      <c r="G46" s="14">
        <f t="shared" si="1"/>
        <v>0</v>
      </c>
    </row>
    <row r="47" spans="1:7" x14ac:dyDescent="0.25">
      <c r="A47" s="20" t="s">
        <v>63</v>
      </c>
      <c r="B47" s="36" t="s">
        <v>64</v>
      </c>
      <c r="C47" s="13" t="s">
        <v>15</v>
      </c>
      <c r="D47" s="13" t="s">
        <v>15</v>
      </c>
      <c r="E47" s="13" t="s">
        <v>15</v>
      </c>
      <c r="F47" s="13" t="s">
        <v>15</v>
      </c>
      <c r="G47" s="14">
        <f t="shared" si="1"/>
        <v>0</v>
      </c>
    </row>
    <row r="48" spans="1:7" x14ac:dyDescent="0.25">
      <c r="A48" s="20" t="s">
        <v>65</v>
      </c>
      <c r="B48" s="21"/>
      <c r="C48" s="13" t="s">
        <v>15</v>
      </c>
      <c r="D48" s="13" t="s">
        <v>15</v>
      </c>
      <c r="E48" s="13" t="s">
        <v>15</v>
      </c>
      <c r="F48" s="13" t="s">
        <v>15</v>
      </c>
      <c r="G48" s="14">
        <f t="shared" si="1"/>
        <v>0</v>
      </c>
    </row>
    <row r="49" spans="1:11" x14ac:dyDescent="0.25">
      <c r="A49" s="20" t="s">
        <v>66</v>
      </c>
      <c r="B49" s="21"/>
      <c r="C49" s="13" t="s">
        <v>15</v>
      </c>
      <c r="D49" s="13" t="s">
        <v>15</v>
      </c>
      <c r="E49" s="13" t="s">
        <v>15</v>
      </c>
      <c r="F49" s="13" t="s">
        <v>15</v>
      </c>
      <c r="G49" s="14">
        <f t="shared" si="1"/>
        <v>0</v>
      </c>
    </row>
    <row r="50" spans="1:11" ht="55.2" x14ac:dyDescent="0.25">
      <c r="A50" s="20" t="s">
        <v>67</v>
      </c>
      <c r="B50" s="23"/>
      <c r="C50" s="13" t="s">
        <v>15</v>
      </c>
      <c r="D50" s="13" t="s">
        <v>15</v>
      </c>
      <c r="E50" s="13" t="s">
        <v>15</v>
      </c>
      <c r="F50" s="13" t="s">
        <v>15</v>
      </c>
      <c r="G50" s="14">
        <f t="shared" si="1"/>
        <v>0</v>
      </c>
    </row>
    <row r="51" spans="1:11" x14ac:dyDescent="0.25">
      <c r="A51" s="20" t="s">
        <v>68</v>
      </c>
      <c r="B51" s="36" t="s">
        <v>69</v>
      </c>
      <c r="C51" s="13" t="s">
        <v>15</v>
      </c>
      <c r="D51" s="13" t="s">
        <v>15</v>
      </c>
      <c r="E51" s="13" t="s">
        <v>15</v>
      </c>
      <c r="F51" s="13" t="s">
        <v>15</v>
      </c>
      <c r="G51" s="14">
        <f t="shared" si="1"/>
        <v>0</v>
      </c>
    </row>
    <row r="52" spans="1:11" ht="27.6" x14ac:dyDescent="0.25">
      <c r="A52" s="20" t="s">
        <v>70</v>
      </c>
      <c r="B52" s="21"/>
      <c r="C52" s="13" t="s">
        <v>71</v>
      </c>
      <c r="D52" s="13" t="s">
        <v>71</v>
      </c>
      <c r="E52" s="13" t="s">
        <v>71</v>
      </c>
      <c r="F52" s="13" t="s">
        <v>71</v>
      </c>
      <c r="G52" s="14">
        <f t="shared" si="1"/>
        <v>0</v>
      </c>
    </row>
    <row r="53" spans="1:11" ht="27.6" x14ac:dyDescent="0.25">
      <c r="A53" s="20" t="s">
        <v>72</v>
      </c>
      <c r="B53" s="23"/>
      <c r="C53" s="13" t="s">
        <v>71</v>
      </c>
      <c r="D53" s="13" t="s">
        <v>71</v>
      </c>
      <c r="E53" s="13" t="s">
        <v>71</v>
      </c>
      <c r="F53" s="13" t="s">
        <v>71</v>
      </c>
      <c r="G53" s="14">
        <f t="shared" si="1"/>
        <v>0</v>
      </c>
    </row>
    <row r="54" spans="1:11" x14ac:dyDescent="0.25">
      <c r="A54" s="20" t="s">
        <v>73</v>
      </c>
      <c r="B54" s="24" t="s">
        <v>28</v>
      </c>
      <c r="C54" s="13" t="s">
        <v>15</v>
      </c>
      <c r="D54" s="13" t="s">
        <v>15</v>
      </c>
      <c r="E54" s="13" t="s">
        <v>15</v>
      </c>
      <c r="F54" s="13" t="s">
        <v>15</v>
      </c>
      <c r="G54" s="14">
        <f>COUNTIF(C54:F54,"=N")</f>
        <v>0</v>
      </c>
    </row>
    <row r="55" spans="1:11" ht="27.6" x14ac:dyDescent="0.25">
      <c r="A55" s="20" t="s">
        <v>74</v>
      </c>
      <c r="B55" s="41" t="s">
        <v>19</v>
      </c>
      <c r="C55" s="13" t="s">
        <v>15</v>
      </c>
      <c r="D55" s="13" t="s">
        <v>15</v>
      </c>
      <c r="E55" s="13" t="s">
        <v>15</v>
      </c>
      <c r="F55" s="13" t="s">
        <v>15</v>
      </c>
      <c r="G55" s="14">
        <f>COUNTIF(C55:F55,"=N")</f>
        <v>0</v>
      </c>
    </row>
    <row r="56" spans="1:11" ht="27.6" x14ac:dyDescent="0.3">
      <c r="A56" s="39" t="s">
        <v>75</v>
      </c>
      <c r="B56" s="24" t="s">
        <v>64</v>
      </c>
      <c r="C56" s="13" t="s">
        <v>15</v>
      </c>
      <c r="D56" s="13" t="s">
        <v>15</v>
      </c>
      <c r="E56" s="13" t="s">
        <v>15</v>
      </c>
      <c r="F56" s="13" t="s">
        <v>15</v>
      </c>
      <c r="G56" s="14">
        <f t="shared" si="1"/>
        <v>0</v>
      </c>
    </row>
    <row r="57" spans="1:11" ht="41.4" x14ac:dyDescent="0.25">
      <c r="A57" s="20" t="s">
        <v>76</v>
      </c>
      <c r="B57" s="21" t="s">
        <v>14</v>
      </c>
      <c r="C57" s="13" t="s">
        <v>15</v>
      </c>
      <c r="D57" s="13" t="s">
        <v>15</v>
      </c>
      <c r="E57" s="13" t="s">
        <v>15</v>
      </c>
      <c r="F57" s="13" t="s">
        <v>15</v>
      </c>
      <c r="G57" s="14">
        <f t="shared" si="1"/>
        <v>0</v>
      </c>
    </row>
    <row r="58" spans="1:11" x14ac:dyDescent="0.25">
      <c r="A58" s="20" t="s">
        <v>77</v>
      </c>
      <c r="B58" s="23"/>
      <c r="C58" s="13" t="s">
        <v>15</v>
      </c>
      <c r="D58" s="13" t="s">
        <v>15</v>
      </c>
      <c r="E58" s="13" t="s">
        <v>15</v>
      </c>
      <c r="F58" s="13" t="s">
        <v>15</v>
      </c>
      <c r="G58" s="14">
        <f t="shared" si="1"/>
        <v>0</v>
      </c>
    </row>
    <row r="59" spans="1:11" s="7" customFormat="1" ht="27.6" x14ac:dyDescent="0.25">
      <c r="A59" s="11" t="s">
        <v>78</v>
      </c>
      <c r="B59" s="18" t="s">
        <v>79</v>
      </c>
      <c r="C59" s="13" t="s">
        <v>15</v>
      </c>
      <c r="D59" s="13" t="s">
        <v>15</v>
      </c>
      <c r="E59" s="13" t="s">
        <v>15</v>
      </c>
      <c r="F59" s="13" t="s">
        <v>15</v>
      </c>
      <c r="G59" s="14">
        <f t="shared" si="1"/>
        <v>0</v>
      </c>
    </row>
    <row r="60" spans="1:11" s="7" customFormat="1" x14ac:dyDescent="0.25">
      <c r="A60" s="42" t="s">
        <v>80</v>
      </c>
      <c r="B60" s="43" t="s">
        <v>81</v>
      </c>
      <c r="C60" s="43" t="str">
        <f>IF(C13="","",IF(C14&gt;=116,"Y","N"))</f>
        <v>Y</v>
      </c>
      <c r="D60" s="43" t="str">
        <f t="shared" ref="D60:F60" si="2">IF(D13="","",IF(D14&gt;=116,"Y","N"))</f>
        <v>N</v>
      </c>
      <c r="E60" s="43" t="str">
        <f t="shared" si="2"/>
        <v>N</v>
      </c>
      <c r="F60" s="43" t="str">
        <f t="shared" si="2"/>
        <v>Y</v>
      </c>
      <c r="G60" s="14">
        <f t="shared" si="1"/>
        <v>2</v>
      </c>
    </row>
    <row r="61" spans="1:11" s="7" customFormat="1" x14ac:dyDescent="0.25">
      <c r="A61" s="42" t="s">
        <v>82</v>
      </c>
      <c r="B61" s="43" t="s">
        <v>81</v>
      </c>
      <c r="C61" s="43" t="str">
        <f>IF(C59="","",IF(OR(C16="N",C55="N",C17="N",C18="N",C54="N",C19="N",C20="N",C21="N",C22="N",C23="N",C24="N",C25="N",C26="N",C27="N",C28="N",C29="N",C30="N",C31="N",C32="N",C33="N",C34="N",C35="N",C36="N",C37="N",C38="N",C39="N",C40="N",C41="N",C42="N",C43="N",C44="N",C45="N",C46="N",C47="N",C48="N",C49="N",C50="N",C51="N",C52="N",C53="N",C54="N",C55="N",C56="N",C57="N",C58="N",C59="N",C60="N"),"N","Y"))</f>
        <v>Y</v>
      </c>
      <c r="D61" s="43" t="str">
        <f t="shared" ref="D61:F61" si="3">IF(D59="","",IF(OR(D16="N",D55="N",D17="N",D18="N",D54="N",D19="N",D20="N",D21="N",D22="N",D23="N",D24="N",D25="N",D26="N",D27="N",D28="N",D29="N",D30="N",D31="N",D32="N",D33="N",D34="N",D35="N",D36="N",D37="N",D38="N",D39="N",D40="N",D41="N",D42="N",D43="N",D44="N",D45="N",D46="N",D47="N",D48="N",D49="N",D50="N",D51="N",D52="N",D53="N",D54="N",D55="N",D56="N",D57="N",D58="N",D59="N",D60="N"),"N","Y"))</f>
        <v>N</v>
      </c>
      <c r="E61" s="43" t="str">
        <f t="shared" si="3"/>
        <v>N</v>
      </c>
      <c r="F61" s="43" t="str">
        <f t="shared" si="3"/>
        <v>N</v>
      </c>
      <c r="G61" s="14">
        <f t="shared" si="1"/>
        <v>3</v>
      </c>
    </row>
    <row r="62" spans="1:11" x14ac:dyDescent="0.25">
      <c r="A62" s="8" t="s">
        <v>83</v>
      </c>
      <c r="B62" s="10"/>
      <c r="C62" s="10"/>
      <c r="D62" s="10"/>
      <c r="E62" s="10"/>
      <c r="F62" s="10"/>
      <c r="G62" s="10"/>
    </row>
    <row r="63" spans="1:11" ht="27.6" x14ac:dyDescent="0.25">
      <c r="A63" s="11" t="s">
        <v>84</v>
      </c>
      <c r="B63" s="27" t="s">
        <v>64</v>
      </c>
      <c r="C63" s="13" t="s">
        <v>15</v>
      </c>
      <c r="D63" s="13" t="s">
        <v>15</v>
      </c>
      <c r="E63" s="13" t="s">
        <v>15</v>
      </c>
      <c r="F63" s="13" t="s">
        <v>16</v>
      </c>
      <c r="G63" s="14">
        <f>COUNTIF(C63:F63,"=N")</f>
        <v>1</v>
      </c>
      <c r="K63" s="44"/>
    </row>
    <row r="64" spans="1:11" ht="41.4" x14ac:dyDescent="0.25">
      <c r="A64" s="11" t="s">
        <v>85</v>
      </c>
      <c r="B64" s="27"/>
      <c r="C64" s="13" t="s">
        <v>15</v>
      </c>
      <c r="D64" s="13" t="s">
        <v>15</v>
      </c>
      <c r="E64" s="13" t="s">
        <v>15</v>
      </c>
      <c r="F64" s="13" t="s">
        <v>15</v>
      </c>
      <c r="G64" s="14">
        <f>COUNTIF(C64:F64,"=N")</f>
        <v>0</v>
      </c>
      <c r="K64" s="44"/>
    </row>
    <row r="65" spans="1:11" x14ac:dyDescent="0.25">
      <c r="A65" s="11" t="s">
        <v>86</v>
      </c>
      <c r="B65" s="27"/>
      <c r="C65" s="13" t="s">
        <v>15</v>
      </c>
      <c r="D65" s="13" t="s">
        <v>15</v>
      </c>
      <c r="E65" s="13" t="s">
        <v>15</v>
      </c>
      <c r="F65" s="13" t="s">
        <v>15</v>
      </c>
      <c r="G65" s="14">
        <f>COUNTIF(C65:F65,"=N")</f>
        <v>0</v>
      </c>
      <c r="K65" s="44"/>
    </row>
    <row r="66" spans="1:11" ht="27.6" x14ac:dyDescent="0.25">
      <c r="A66" s="11" t="s">
        <v>87</v>
      </c>
      <c r="B66" s="24" t="s">
        <v>88</v>
      </c>
      <c r="C66" s="45">
        <v>2</v>
      </c>
      <c r="D66" s="45">
        <v>1</v>
      </c>
      <c r="E66" s="45">
        <v>4</v>
      </c>
      <c r="F66" s="45">
        <v>3</v>
      </c>
      <c r="G66" s="46"/>
      <c r="K66" s="44"/>
    </row>
    <row r="67" spans="1:11" x14ac:dyDescent="0.25">
      <c r="A67" s="8" t="s">
        <v>89</v>
      </c>
      <c r="B67" s="10"/>
      <c r="C67" s="10"/>
      <c r="D67" s="10"/>
      <c r="E67" s="10"/>
      <c r="F67" s="10"/>
      <c r="G67" s="10"/>
    </row>
    <row r="68" spans="1:11" x14ac:dyDescent="0.25">
      <c r="A68" s="11" t="s">
        <v>90</v>
      </c>
      <c r="B68" s="47" t="s">
        <v>14</v>
      </c>
      <c r="C68" s="13">
        <v>1</v>
      </c>
      <c r="D68" s="13">
        <v>1</v>
      </c>
      <c r="E68" s="13">
        <v>1</v>
      </c>
      <c r="F68" s="13">
        <v>1</v>
      </c>
      <c r="G68" s="46"/>
    </row>
  </sheetData>
  <mergeCells count="14">
    <mergeCell ref="B63:B65"/>
    <mergeCell ref="B16:B18"/>
    <mergeCell ref="B19:B29"/>
    <mergeCell ref="B30:B46"/>
    <mergeCell ref="B47:B50"/>
    <mergeCell ref="B51:B53"/>
    <mergeCell ref="B57:B58"/>
    <mergeCell ref="B1:B2"/>
    <mergeCell ref="G1:G2"/>
    <mergeCell ref="G6:G14"/>
    <mergeCell ref="B7:B8"/>
    <mergeCell ref="B10:B11"/>
    <mergeCell ref="B12:B13"/>
    <mergeCell ref="A14:B14"/>
  </mergeCells>
  <conditionalFormatting sqref="C16:F61 C63:F65">
    <cfRule type="cellIs" dxfId="4" priority="5" operator="equal">
      <formula>"N"</formula>
    </cfRule>
  </conditionalFormatting>
  <conditionalFormatting sqref="G63:G65 G16:G47 G50:G61">
    <cfRule type="cellIs" dxfId="3" priority="4" operator="greaterThan">
      <formula>0</formula>
    </cfRule>
  </conditionalFormatting>
  <conditionalFormatting sqref="G48:G49">
    <cfRule type="cellIs" dxfId="2" priority="3" operator="greaterThan">
      <formula>0</formula>
    </cfRule>
  </conditionalFormatting>
  <conditionalFormatting sqref="C4:F4">
    <cfRule type="cellIs" dxfId="1" priority="2" operator="equal">
      <formula>"Y"</formula>
    </cfRule>
  </conditionalFormatting>
  <conditionalFormatting sqref="G4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paperSize="5" fitToHeight="0" orientation="portrait" r:id="rId1"/>
  <headerFooter>
    <oddHeader>&amp;C2022-109 RFA Scoring Sheets&amp;RPage &amp;P of &amp;N</oddHeader>
  </headerFooter>
  <rowBreaks count="1" manualBreakCount="1">
    <brk id="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F58ECB-F4AE-4F39-B07F-37D4C1A77006}"/>
</file>

<file path=customXml/itemProps2.xml><?xml version="1.0" encoding="utf-8"?>
<ds:datastoreItem xmlns:ds="http://schemas.openxmlformats.org/officeDocument/2006/customXml" ds:itemID="{4028766E-12A5-44E7-81EC-F99A07E8FC2B}"/>
</file>

<file path=customXml/itemProps3.xml><?xml version="1.0" encoding="utf-8"?>
<ds:datastoreItem xmlns:ds="http://schemas.openxmlformats.org/officeDocument/2006/customXml" ds:itemID="{D8C8FC9B-777A-438E-A38A-959D2B30A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scores'!_Hlk33200406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2022-10-18T19:22:23Z</dcterms:created>
  <dcterms:modified xsi:type="dcterms:W3CDTF">2022-10-18T19:22:47Z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