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6 HOME RD/"/>
    </mc:Choice>
  </mc:AlternateContent>
  <xr:revisionPtr revIDLastSave="0" documentId="8_{FBBF7EBD-97DE-47A1-ABF3-E2FEC10AAF4A}" xr6:coauthVersionLast="46" xr6:coauthVersionMax="46" xr10:uidLastSave="{00000000-0000-0000-0000-000000000000}"/>
  <bookViews>
    <workbookView xWindow="28680" yWindow="-120" windowWidth="29040" windowHeight="15840" xr2:uid="{FC16BD25-F251-440D-9715-CE43F24FBB36}"/>
  </bookViews>
  <sheets>
    <sheet name="enter scores" sheetId="1" r:id="rId1"/>
  </sheets>
  <definedNames>
    <definedName name="_xlnm.Print_Area" localSheetId="0">'enter scores'!$A$1:$K$58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" l="1"/>
  <c r="L55" i="1"/>
  <c r="L52" i="1"/>
  <c r="L51" i="1"/>
  <c r="L49" i="1"/>
  <c r="K49" i="1"/>
  <c r="J49" i="1"/>
  <c r="I49" i="1"/>
  <c r="H49" i="1"/>
  <c r="G49" i="1"/>
  <c r="F49" i="1"/>
  <c r="E49" i="1"/>
  <c r="D49" i="1"/>
  <c r="C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6" i="1"/>
  <c r="J6" i="1"/>
  <c r="I6" i="1"/>
  <c r="H6" i="1"/>
  <c r="G6" i="1"/>
  <c r="F6" i="1"/>
  <c r="E6" i="1"/>
  <c r="D6" i="1"/>
  <c r="C6" i="1"/>
  <c r="L6" i="1" s="1"/>
  <c r="L5" i="1"/>
  <c r="L4" i="1"/>
</calcChain>
</file>

<file path=xl/sharedStrings.xml><?xml version="1.0" encoding="utf-8"?>
<sst xmlns="http://schemas.openxmlformats.org/spreadsheetml/2006/main" count="497" uniqueCount="87">
  <si>
    <t>HOME RFA Scoring Items</t>
  </si>
  <si>
    <t>Contributor/ Reporter</t>
  </si>
  <si>
    <t>2022-240H</t>
  </si>
  <si>
    <t>2022-241H</t>
  </si>
  <si>
    <t>2022-242H</t>
  </si>
  <si>
    <t>2022-243H</t>
  </si>
  <si>
    <t>2022-244H</t>
  </si>
  <si>
    <t>2022-245H</t>
  </si>
  <si>
    <t>2022-246H</t>
  </si>
  <si>
    <t>2022-247H</t>
  </si>
  <si>
    <t>2022-248H</t>
  </si>
  <si>
    <t>COUNT</t>
  </si>
  <si>
    <t>Development Name</t>
  </si>
  <si>
    <t>Parc Pointe</t>
  </si>
  <si>
    <t>Tranquility at Hope School Phase II</t>
  </si>
  <si>
    <t>Pollywog Creek Mews</t>
  </si>
  <si>
    <t>Azalea Pointe</t>
  </si>
  <si>
    <t>Sandcastle MaNr</t>
  </si>
  <si>
    <t>Pine Lake Residences</t>
  </si>
  <si>
    <t>Holy Child Bowling Green</t>
  </si>
  <si>
    <t>Cross Creek Gardens at Quincy</t>
  </si>
  <si>
    <t>Enclave at Endeavor</t>
  </si>
  <si>
    <t>Point Items</t>
  </si>
  <si>
    <t>Bookmarking Attachments prior to submission (Section Three) (5 points)</t>
  </si>
  <si>
    <t>Cori</t>
  </si>
  <si>
    <t>3.c.(2) Submission of Principals for Applicant and Developer(s)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(5 points)</t>
  </si>
  <si>
    <t>Nicole</t>
  </si>
  <si>
    <t>Total Points (maximum of 10)</t>
  </si>
  <si>
    <t>Eligibility Items</t>
  </si>
  <si>
    <t>Submission Requirements Met (Section Three A)</t>
  </si>
  <si>
    <t>Y</t>
  </si>
  <si>
    <t>1.  Applicant Certification and Acknowledgement Form provided and meets requirements</t>
  </si>
  <si>
    <t>2.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</si>
  <si>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</si>
  <si>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</si>
  <si>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</si>
  <si>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</si>
  <si>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3.b.(4) Prior General Contractor experience requirement met</t>
  </si>
  <si>
    <t>3.c.(1) Principals for Applicant and Developer(s) Disclosure Form provided and meets requirements</t>
  </si>
  <si>
    <t>3.d.(1) Management Company information provided</t>
  </si>
  <si>
    <t>3.d.(2)  Prior General Management Company Experience requirement met</t>
  </si>
  <si>
    <t>3.e.(1) Authorized Principal Representative provided</t>
  </si>
  <si>
    <t>4.a. Name of Proposed Development provided</t>
  </si>
  <si>
    <t>4.c. Development Type provided</t>
  </si>
  <si>
    <t>4.e. Question whether construction has commenced answered</t>
  </si>
  <si>
    <t>4.f.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</si>
  <si>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</si>
  <si>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</si>
  <si>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</si>
  <si>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5.d.  Development Location point, and if Scattered Sites, Latitude and longitude coordinates for each site provided</t>
  </si>
  <si>
    <t>5.e. Evidence that proposed Development is located in a Rural Area provided</t>
  </si>
  <si>
    <t>6.a. Total Number of Units provided and within limits</t>
  </si>
  <si>
    <t>6.b. HOME Set-Aside calculation provided within Development Cost Pro Forma</t>
  </si>
  <si>
    <t>Tim</t>
  </si>
  <si>
    <t>6.c. Unit Mix provided and meets requirements</t>
  </si>
  <si>
    <t>6.d.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</si>
  <si>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</si>
  <si>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</si>
  <si>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</si>
  <si>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</si>
  <si>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N</t>
  </si>
  <si>
    <t>8.d.  Green Building Certification selected</t>
  </si>
  <si>
    <t>9. Minimum Resident Programs selected</t>
  </si>
  <si>
    <t>10.a.(1) Applicant’s HOME Funding Request Amount provided</t>
  </si>
  <si>
    <t>10.a.(2) Applicant’s HOME Subsidy Calculation Chart provided</t>
  </si>
  <si>
    <t>10.c. Development Cost Pro Forma provided (listing expenses or uses) and Construction/Rehab analysis and Permanent analysis (listing sources) – Sources must equal or exceed uses</t>
  </si>
  <si>
    <t>11.a.  Units occupied question answered</t>
  </si>
  <si>
    <t>11.b. Tenant Relocation information provided, if applicable</t>
  </si>
  <si>
    <t>N/A</t>
  </si>
  <si>
    <t>11.c. HOME Uniform Relocation Act documentation provided, if applicable</t>
  </si>
  <si>
    <t>Total Development Cost Per Unit Limitation met (Section Five, A.1.)</t>
  </si>
  <si>
    <t>Verification of no prior acceptance to an invitation to enter credit underwriting for the same Development (Section Five, A.1.)</t>
  </si>
  <si>
    <t>Liz T</t>
  </si>
  <si>
    <t>Verification of no recent de-obligations (Section Five, A.1.)</t>
  </si>
  <si>
    <t>Financial Arrearage Requirement and Insurance Deficiency Requirement met (Section Five, A)</t>
  </si>
  <si>
    <t>Kenny</t>
  </si>
  <si>
    <t>All Eligibility Requirements Met?</t>
  </si>
  <si>
    <t>Tie-Breakers</t>
  </si>
  <si>
    <t>3.b.(3)(b) Qualifies for the HOME Funding Experience Preference?</t>
  </si>
  <si>
    <t>3.b.(3)(a) Qualifies for the Previous Affordable Housing Experience Funding Preference?</t>
  </si>
  <si>
    <t>Eligible HOME Request as % of Maximum (Section Five, B.1.d.)</t>
  </si>
  <si>
    <t>Eligible Match as % of HOME request amount (Section Five, B.1.e.)</t>
  </si>
  <si>
    <t>Qualifies for Florida Job Creation Preference (Item 2 of Exhibit C)</t>
  </si>
  <si>
    <t>Lottery Number</t>
  </si>
  <si>
    <t>Inspector General's office</t>
  </si>
  <si>
    <t>Goal</t>
  </si>
  <si>
    <t>3.a.(4) Qualifies as a CHDO Applicant?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</si>
</sst>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0" fontId="6" fillId="0" borderId="6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EDCC70A8-2BF9-42A3-8FFF-58788073A7EC}"/>
    <cellStyle name="Percent" xfId="1" builtinId="5"/>
  </cellStyles>
  <dxfs count="10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16C4-A18F-435E-B62A-0829EC7FBC6A}">
  <dimension ref="A1:L60"/>
  <sheetViews>
    <sheetView tabSelected="1" zoomScale="115" zoomScaleNormal="115" zoomScaleSheetLayoutView="80" workbookViewId="0">
      <pane xSplit="2" ySplit="2" topLeftCell="C3" activePane="bottomRight" state="frozen"/>
      <selection pane="topRight" activeCell="E1" sqref="E1"/>
      <selection pane="bottomLeft" activeCell="A3" sqref="A3"/>
      <selection pane="bottomRight" activeCell="C5" sqref="C5"/>
    </sheetView>
  </sheetViews>
  <sheetFormatPr defaultColWidth="8.85546875" defaultRowHeight="12.75" x14ac:dyDescent="0.2"/>
  <cols>
    <col min="1" max="1" width="37.42578125" style="53" customWidth="1"/>
    <col min="2" max="2" width="11.140625" style="7" customWidth="1"/>
    <col min="3" max="11" width="10.85546875" style="7" customWidth="1"/>
    <col min="12" max="16384" width="8.85546875" style="7"/>
  </cols>
  <sheetData>
    <row r="1" spans="1:12" ht="13.7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2" s="10" customFormat="1" ht="51" customHeight="1" x14ac:dyDescent="0.2">
      <c r="A2" s="8" t="s">
        <v>12</v>
      </c>
      <c r="B2" s="2"/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4" t="s">
        <v>19</v>
      </c>
      <c r="J2" s="4" t="s">
        <v>20</v>
      </c>
      <c r="K2" s="5" t="s">
        <v>21</v>
      </c>
      <c r="L2" s="9"/>
    </row>
    <row r="3" spans="1:12" s="10" customFormat="1" x14ac:dyDescent="0.2">
      <c r="A3" s="11" t="s">
        <v>22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25.5" x14ac:dyDescent="0.2">
      <c r="A4" s="15" t="s">
        <v>23</v>
      </c>
      <c r="B4" s="16" t="s">
        <v>24</v>
      </c>
      <c r="C4" s="17">
        <v>5</v>
      </c>
      <c r="D4" s="17">
        <v>5</v>
      </c>
      <c r="E4" s="17">
        <v>5</v>
      </c>
      <c r="F4" s="17">
        <v>5</v>
      </c>
      <c r="G4" s="17">
        <v>5</v>
      </c>
      <c r="H4" s="17">
        <v>5</v>
      </c>
      <c r="I4" s="17">
        <v>5</v>
      </c>
      <c r="J4" s="17">
        <v>5</v>
      </c>
      <c r="K4" s="17">
        <v>5</v>
      </c>
      <c r="L4" s="18">
        <f>COUNTIF(C4:K4,0)</f>
        <v>0</v>
      </c>
    </row>
    <row r="5" spans="1:12" ht="114.75" x14ac:dyDescent="0.2">
      <c r="A5" s="15" t="s">
        <v>25</v>
      </c>
      <c r="B5" s="19" t="s">
        <v>26</v>
      </c>
      <c r="C5" s="17">
        <v>5</v>
      </c>
      <c r="D5" s="17">
        <v>5</v>
      </c>
      <c r="E5" s="17">
        <v>5</v>
      </c>
      <c r="F5" s="17">
        <v>5</v>
      </c>
      <c r="G5" s="17">
        <v>5</v>
      </c>
      <c r="H5" s="17">
        <v>5</v>
      </c>
      <c r="I5" s="17">
        <v>5</v>
      </c>
      <c r="J5" s="17">
        <v>5</v>
      </c>
      <c r="K5" s="17">
        <v>5</v>
      </c>
      <c r="L5" s="18">
        <f t="shared" ref="L5:L6" si="0">COUNTIF(C5:K5,0)</f>
        <v>0</v>
      </c>
    </row>
    <row r="6" spans="1:12" x14ac:dyDescent="0.2">
      <c r="A6" s="20" t="s">
        <v>27</v>
      </c>
      <c r="B6" s="21"/>
      <c r="C6" s="22">
        <f t="shared" ref="C6:K6" si="1">IF(C5="","",SUM(C4:C5))</f>
        <v>10</v>
      </c>
      <c r="D6" s="22">
        <f t="shared" si="1"/>
        <v>10</v>
      </c>
      <c r="E6" s="22">
        <f t="shared" si="1"/>
        <v>10</v>
      </c>
      <c r="F6" s="22">
        <f t="shared" si="1"/>
        <v>10</v>
      </c>
      <c r="G6" s="22">
        <f t="shared" si="1"/>
        <v>10</v>
      </c>
      <c r="H6" s="22">
        <f t="shared" si="1"/>
        <v>10</v>
      </c>
      <c r="I6" s="22">
        <f t="shared" si="1"/>
        <v>10</v>
      </c>
      <c r="J6" s="22">
        <f t="shared" si="1"/>
        <v>10</v>
      </c>
      <c r="K6" s="22">
        <f t="shared" si="1"/>
        <v>10</v>
      </c>
      <c r="L6" s="18">
        <f t="shared" si="0"/>
        <v>0</v>
      </c>
    </row>
    <row r="7" spans="1:12" s="10" customFormat="1" x14ac:dyDescent="0.2">
      <c r="A7" s="11" t="s">
        <v>28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25.5" x14ac:dyDescent="0.2">
      <c r="A8" s="23" t="s">
        <v>29</v>
      </c>
      <c r="B8" s="24" t="s">
        <v>24</v>
      </c>
      <c r="C8" s="25" t="s">
        <v>30</v>
      </c>
      <c r="D8" s="25" t="s">
        <v>30</v>
      </c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6">
        <f t="shared" ref="L8:L48" si="2">COUNTIF(C8:K8,"N")</f>
        <v>0</v>
      </c>
    </row>
    <row r="9" spans="1:12" ht="38.25" x14ac:dyDescent="0.2">
      <c r="A9" s="23" t="s">
        <v>31</v>
      </c>
      <c r="B9" s="27"/>
      <c r="C9" s="25" t="s">
        <v>30</v>
      </c>
      <c r="D9" s="25" t="s">
        <v>30</v>
      </c>
      <c r="E9" s="25" t="s">
        <v>30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6">
        <f t="shared" si="2"/>
        <v>0</v>
      </c>
    </row>
    <row r="10" spans="1:12" x14ac:dyDescent="0.2">
      <c r="A10" s="23" t="s">
        <v>32</v>
      </c>
      <c r="B10" s="28"/>
      <c r="C10" s="25" t="s">
        <v>30</v>
      </c>
      <c r="D10" s="25" t="s">
        <v>30</v>
      </c>
      <c r="E10" s="25" t="s">
        <v>30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6">
        <f t="shared" si="2"/>
        <v>0</v>
      </c>
    </row>
    <row r="11" spans="1:12" x14ac:dyDescent="0.2">
      <c r="A11" s="29" t="s">
        <v>33</v>
      </c>
      <c r="B11" s="24" t="s">
        <v>26</v>
      </c>
      <c r="C11" s="25" t="s">
        <v>30</v>
      </c>
      <c r="D11" s="25" t="s">
        <v>30</v>
      </c>
      <c r="E11" s="25" t="s">
        <v>30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 t="s">
        <v>30</v>
      </c>
      <c r="L11" s="26">
        <f t="shared" si="2"/>
        <v>0</v>
      </c>
    </row>
    <row r="12" spans="1:12" ht="25.5" x14ac:dyDescent="0.2">
      <c r="A12" s="29" t="s">
        <v>34</v>
      </c>
      <c r="B12" s="27"/>
      <c r="C12" s="25" t="s">
        <v>30</v>
      </c>
      <c r="D12" s="25" t="s">
        <v>30</v>
      </c>
      <c r="E12" s="25" t="s">
        <v>30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6">
        <f t="shared" si="2"/>
        <v>0</v>
      </c>
    </row>
    <row r="13" spans="1:12" x14ac:dyDescent="0.2">
      <c r="A13" s="29" t="s">
        <v>35</v>
      </c>
      <c r="B13" s="27"/>
      <c r="C13" s="25" t="s">
        <v>30</v>
      </c>
      <c r="D13" s="25" t="s">
        <v>30</v>
      </c>
      <c r="E13" s="25" t="s">
        <v>30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6">
        <f t="shared" si="2"/>
        <v>0</v>
      </c>
    </row>
    <row r="14" spans="1:12" ht="25.5" x14ac:dyDescent="0.2">
      <c r="A14" s="29" t="s">
        <v>36</v>
      </c>
      <c r="B14" s="27"/>
      <c r="C14" s="25" t="s">
        <v>30</v>
      </c>
      <c r="D14" s="25" t="s">
        <v>30</v>
      </c>
      <c r="E14" s="25" t="s">
        <v>30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30</v>
      </c>
      <c r="L14" s="26">
        <f t="shared" si="2"/>
        <v>0</v>
      </c>
    </row>
    <row r="15" spans="1:12" ht="25.5" x14ac:dyDescent="0.2">
      <c r="A15" s="29" t="s">
        <v>37</v>
      </c>
      <c r="B15" s="27"/>
      <c r="C15" s="25" t="s">
        <v>30</v>
      </c>
      <c r="D15" s="25" t="s">
        <v>30</v>
      </c>
      <c r="E15" s="25" t="s">
        <v>30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 t="s">
        <v>30</v>
      </c>
      <c r="L15" s="26">
        <f t="shared" si="2"/>
        <v>0</v>
      </c>
    </row>
    <row r="16" spans="1:12" ht="38.25" x14ac:dyDescent="0.2">
      <c r="A16" s="29" t="s">
        <v>38</v>
      </c>
      <c r="B16" s="27"/>
      <c r="C16" s="25" t="s">
        <v>30</v>
      </c>
      <c r="D16" s="25" t="s">
        <v>30</v>
      </c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6">
        <f t="shared" si="2"/>
        <v>0</v>
      </c>
    </row>
    <row r="17" spans="1:12" ht="25.5" x14ac:dyDescent="0.2">
      <c r="A17" s="29" t="s">
        <v>39</v>
      </c>
      <c r="B17" s="27"/>
      <c r="C17" s="25" t="s">
        <v>30</v>
      </c>
      <c r="D17" s="25" t="s">
        <v>30</v>
      </c>
      <c r="E17" s="25" t="s">
        <v>30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 t="s">
        <v>30</v>
      </c>
      <c r="L17" s="26">
        <f t="shared" si="2"/>
        <v>0</v>
      </c>
    </row>
    <row r="18" spans="1:12" ht="25.5" x14ac:dyDescent="0.2">
      <c r="A18" s="29" t="s">
        <v>40</v>
      </c>
      <c r="B18" s="27"/>
      <c r="C18" s="25" t="s">
        <v>30</v>
      </c>
      <c r="D18" s="25" t="s">
        <v>30</v>
      </c>
      <c r="E18" s="25" t="s">
        <v>30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 t="s">
        <v>30</v>
      </c>
      <c r="L18" s="26">
        <f t="shared" si="2"/>
        <v>0</v>
      </c>
    </row>
    <row r="19" spans="1:12" ht="25.5" x14ac:dyDescent="0.2">
      <c r="A19" s="29" t="s">
        <v>41</v>
      </c>
      <c r="B19" s="27"/>
      <c r="C19" s="25" t="s">
        <v>30</v>
      </c>
      <c r="D19" s="25" t="s">
        <v>30</v>
      </c>
      <c r="E19" s="25" t="s">
        <v>30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6">
        <f t="shared" si="2"/>
        <v>0</v>
      </c>
    </row>
    <row r="20" spans="1:12" x14ac:dyDescent="0.2">
      <c r="A20" s="29" t="s">
        <v>42</v>
      </c>
      <c r="B20" s="24" t="s">
        <v>24</v>
      </c>
      <c r="C20" s="25" t="s">
        <v>30</v>
      </c>
      <c r="D20" s="25" t="s">
        <v>30</v>
      </c>
      <c r="E20" s="25" t="s">
        <v>30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6">
        <f t="shared" si="2"/>
        <v>0</v>
      </c>
    </row>
    <row r="21" spans="1:12" x14ac:dyDescent="0.2">
      <c r="A21" s="29" t="s">
        <v>43</v>
      </c>
      <c r="B21" s="27"/>
      <c r="C21" s="25" t="s">
        <v>30</v>
      </c>
      <c r="D21" s="25" t="s">
        <v>30</v>
      </c>
      <c r="E21" s="25" t="s">
        <v>30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6">
        <f t="shared" si="2"/>
        <v>0</v>
      </c>
    </row>
    <row r="22" spans="1:12" ht="25.5" x14ac:dyDescent="0.2">
      <c r="A22" s="29" t="s">
        <v>44</v>
      </c>
      <c r="B22" s="27"/>
      <c r="C22" s="25" t="s">
        <v>30</v>
      </c>
      <c r="D22" s="25" t="s">
        <v>30</v>
      </c>
      <c r="E22" s="25" t="s">
        <v>30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6">
        <f t="shared" si="2"/>
        <v>0</v>
      </c>
    </row>
    <row r="23" spans="1:12" ht="38.25" x14ac:dyDescent="0.2">
      <c r="A23" s="29" t="s">
        <v>45</v>
      </c>
      <c r="B23" s="27"/>
      <c r="C23" s="25" t="s">
        <v>30</v>
      </c>
      <c r="D23" s="25" t="s">
        <v>30</v>
      </c>
      <c r="E23" s="25" t="s">
        <v>30</v>
      </c>
      <c r="F23" s="25" t="s">
        <v>30</v>
      </c>
      <c r="G23" s="25" t="s">
        <v>30</v>
      </c>
      <c r="H23" s="25" t="s">
        <v>30</v>
      </c>
      <c r="I23" s="25" t="s">
        <v>30</v>
      </c>
      <c r="J23" s="25" t="s">
        <v>30</v>
      </c>
      <c r="K23" s="25" t="s">
        <v>30</v>
      </c>
      <c r="L23" s="26"/>
    </row>
    <row r="24" spans="1:12" x14ac:dyDescent="0.2">
      <c r="A24" s="29" t="s">
        <v>46</v>
      </c>
      <c r="B24" s="27"/>
      <c r="C24" s="25" t="s">
        <v>30</v>
      </c>
      <c r="D24" s="25" t="s">
        <v>30</v>
      </c>
      <c r="E24" s="25" t="s">
        <v>30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6">
        <f t="shared" si="2"/>
        <v>0</v>
      </c>
    </row>
    <row r="25" spans="1:12" x14ac:dyDescent="0.2">
      <c r="A25" s="29" t="s">
        <v>47</v>
      </c>
      <c r="B25" s="27"/>
      <c r="C25" s="25" t="s">
        <v>30</v>
      </c>
      <c r="D25" s="25" t="s">
        <v>30</v>
      </c>
      <c r="E25" s="25" t="s">
        <v>30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30</v>
      </c>
      <c r="K25" s="25" t="s">
        <v>30</v>
      </c>
      <c r="L25" s="26">
        <f t="shared" si="2"/>
        <v>0</v>
      </c>
    </row>
    <row r="26" spans="1:12" ht="25.5" x14ac:dyDescent="0.2">
      <c r="A26" s="29" t="s">
        <v>48</v>
      </c>
      <c r="B26" s="27"/>
      <c r="C26" s="25" t="s">
        <v>30</v>
      </c>
      <c r="D26" s="25" t="s">
        <v>30</v>
      </c>
      <c r="E26" s="25" t="s">
        <v>30</v>
      </c>
      <c r="F26" s="25" t="s">
        <v>30</v>
      </c>
      <c r="G26" s="25" t="s">
        <v>30</v>
      </c>
      <c r="H26" s="25" t="s">
        <v>30</v>
      </c>
      <c r="I26" s="25" t="s">
        <v>30</v>
      </c>
      <c r="J26" s="25" t="s">
        <v>30</v>
      </c>
      <c r="K26" s="25" t="s">
        <v>30</v>
      </c>
      <c r="L26" s="26">
        <f t="shared" si="2"/>
        <v>0</v>
      </c>
    </row>
    <row r="27" spans="1:12" ht="38.25" x14ac:dyDescent="0.2">
      <c r="A27" s="29" t="s">
        <v>49</v>
      </c>
      <c r="B27" s="27"/>
      <c r="C27" s="25" t="s">
        <v>30</v>
      </c>
      <c r="D27" s="25" t="s">
        <v>30</v>
      </c>
      <c r="E27" s="25" t="s">
        <v>30</v>
      </c>
      <c r="F27" s="25" t="s">
        <v>30</v>
      </c>
      <c r="G27" s="25" t="s">
        <v>30</v>
      </c>
      <c r="H27" s="25" t="s">
        <v>30</v>
      </c>
      <c r="I27" s="25" t="s">
        <v>30</v>
      </c>
      <c r="J27" s="25" t="s">
        <v>30</v>
      </c>
      <c r="K27" s="25" t="s">
        <v>30</v>
      </c>
      <c r="L27" s="26">
        <f t="shared" si="2"/>
        <v>0</v>
      </c>
    </row>
    <row r="28" spans="1:12" ht="25.5" x14ac:dyDescent="0.2">
      <c r="A28" s="29" t="s">
        <v>50</v>
      </c>
      <c r="B28" s="27"/>
      <c r="C28" s="25" t="s">
        <v>30</v>
      </c>
      <c r="D28" s="25" t="s">
        <v>30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6">
        <f t="shared" si="2"/>
        <v>0</v>
      </c>
    </row>
    <row r="29" spans="1:12" ht="25.5" x14ac:dyDescent="0.2">
      <c r="A29" s="29" t="s">
        <v>51</v>
      </c>
      <c r="B29" s="28"/>
      <c r="C29" s="25" t="s">
        <v>30</v>
      </c>
      <c r="D29" s="25" t="s">
        <v>30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30</v>
      </c>
      <c r="L29" s="26">
        <f t="shared" si="2"/>
        <v>0</v>
      </c>
    </row>
    <row r="30" spans="1:12" ht="25.5" x14ac:dyDescent="0.2">
      <c r="A30" s="29" t="s">
        <v>52</v>
      </c>
      <c r="B30" s="16" t="s">
        <v>53</v>
      </c>
      <c r="C30" s="25" t="s">
        <v>30</v>
      </c>
      <c r="D30" s="25" t="s">
        <v>30</v>
      </c>
      <c r="E30" s="25" t="s">
        <v>30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30</v>
      </c>
      <c r="L30" s="26">
        <f t="shared" si="2"/>
        <v>0</v>
      </c>
    </row>
    <row r="31" spans="1:12" ht="25.5" x14ac:dyDescent="0.2">
      <c r="A31" s="29" t="s">
        <v>54</v>
      </c>
      <c r="B31" s="27" t="s">
        <v>24</v>
      </c>
      <c r="C31" s="25" t="s">
        <v>30</v>
      </c>
      <c r="D31" s="25" t="s">
        <v>30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30</v>
      </c>
      <c r="L31" s="26">
        <f t="shared" si="2"/>
        <v>0</v>
      </c>
    </row>
    <row r="32" spans="1:12" x14ac:dyDescent="0.2">
      <c r="A32" s="29" t="s">
        <v>55</v>
      </c>
      <c r="B32" s="27"/>
      <c r="C32" s="25" t="s">
        <v>30</v>
      </c>
      <c r="D32" s="25" t="s">
        <v>30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30</v>
      </c>
      <c r="L32" s="26">
        <f t="shared" si="2"/>
        <v>0</v>
      </c>
    </row>
    <row r="33" spans="1:12" x14ac:dyDescent="0.2">
      <c r="A33" s="29" t="s">
        <v>56</v>
      </c>
      <c r="B33" s="27"/>
      <c r="C33" s="25" t="s">
        <v>30</v>
      </c>
      <c r="D33" s="25" t="s">
        <v>30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30</v>
      </c>
      <c r="L33" s="26">
        <f t="shared" si="2"/>
        <v>0</v>
      </c>
    </row>
    <row r="34" spans="1:12" x14ac:dyDescent="0.2">
      <c r="A34" s="29" t="s">
        <v>57</v>
      </c>
      <c r="B34" s="27"/>
      <c r="C34" s="25" t="s">
        <v>30</v>
      </c>
      <c r="D34" s="25" t="s">
        <v>30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30</v>
      </c>
      <c r="L34" s="26">
        <f t="shared" si="2"/>
        <v>0</v>
      </c>
    </row>
    <row r="35" spans="1:12" x14ac:dyDescent="0.2">
      <c r="A35" s="29" t="s">
        <v>58</v>
      </c>
      <c r="B35" s="27"/>
      <c r="C35" s="25" t="s">
        <v>30</v>
      </c>
      <c r="D35" s="25" t="s">
        <v>30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25" t="s">
        <v>30</v>
      </c>
      <c r="L35" s="26">
        <f t="shared" si="2"/>
        <v>0</v>
      </c>
    </row>
    <row r="36" spans="1:12" x14ac:dyDescent="0.2">
      <c r="A36" s="29" t="s">
        <v>59</v>
      </c>
      <c r="B36" s="27"/>
      <c r="C36" s="25" t="s">
        <v>60</v>
      </c>
      <c r="D36" s="25" t="s">
        <v>30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6">
        <f t="shared" si="2"/>
        <v>1</v>
      </c>
    </row>
    <row r="37" spans="1:12" x14ac:dyDescent="0.2">
      <c r="A37" s="29" t="s">
        <v>61</v>
      </c>
      <c r="B37" s="27"/>
      <c r="C37" s="25" t="s">
        <v>30</v>
      </c>
      <c r="D37" s="25" t="s">
        <v>30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30</v>
      </c>
      <c r="L37" s="26">
        <f t="shared" si="2"/>
        <v>0</v>
      </c>
    </row>
    <row r="38" spans="1:12" x14ac:dyDescent="0.2">
      <c r="A38" s="29" t="s">
        <v>62</v>
      </c>
      <c r="B38" s="28"/>
      <c r="C38" s="25" t="s">
        <v>30</v>
      </c>
      <c r="D38" s="25" t="s">
        <v>30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25" t="s">
        <v>30</v>
      </c>
      <c r="L38" s="26">
        <f t="shared" si="2"/>
        <v>0</v>
      </c>
    </row>
    <row r="39" spans="1:12" ht="25.5" x14ac:dyDescent="0.2">
      <c r="A39" s="29" t="s">
        <v>63</v>
      </c>
      <c r="B39" s="24" t="s">
        <v>53</v>
      </c>
      <c r="C39" s="25" t="s">
        <v>30</v>
      </c>
      <c r="D39" s="25" t="s">
        <v>30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25" t="s">
        <v>30</v>
      </c>
      <c r="L39" s="26">
        <f t="shared" si="2"/>
        <v>0</v>
      </c>
    </row>
    <row r="40" spans="1:12" ht="25.5" x14ac:dyDescent="0.2">
      <c r="A40" s="29" t="s">
        <v>64</v>
      </c>
      <c r="B40" s="27"/>
      <c r="C40" s="25" t="s">
        <v>30</v>
      </c>
      <c r="D40" s="25" t="s">
        <v>30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25" t="s">
        <v>30</v>
      </c>
      <c r="L40" s="26">
        <f t="shared" si="2"/>
        <v>0</v>
      </c>
    </row>
    <row r="41" spans="1:12" ht="63.75" x14ac:dyDescent="0.2">
      <c r="A41" s="29" t="s">
        <v>65</v>
      </c>
      <c r="B41" s="27"/>
      <c r="C41" s="25" t="s">
        <v>30</v>
      </c>
      <c r="D41" s="25" t="s">
        <v>30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25" t="s">
        <v>30</v>
      </c>
      <c r="L41" s="26">
        <f t="shared" si="2"/>
        <v>0</v>
      </c>
    </row>
    <row r="42" spans="1:12" x14ac:dyDescent="0.2">
      <c r="A42" s="29" t="s">
        <v>66</v>
      </c>
      <c r="B42" s="27"/>
      <c r="C42" s="25" t="s">
        <v>30</v>
      </c>
      <c r="D42" s="25" t="s">
        <v>30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25" t="s">
        <v>30</v>
      </c>
      <c r="L42" s="26">
        <f t="shared" si="2"/>
        <v>0</v>
      </c>
    </row>
    <row r="43" spans="1:12" ht="25.5" x14ac:dyDescent="0.2">
      <c r="A43" s="29" t="s">
        <v>67</v>
      </c>
      <c r="B43" s="27"/>
      <c r="C43" s="25" t="s">
        <v>68</v>
      </c>
      <c r="D43" s="25" t="s">
        <v>68</v>
      </c>
      <c r="E43" s="25" t="s">
        <v>68</v>
      </c>
      <c r="F43" s="25" t="s">
        <v>68</v>
      </c>
      <c r="G43" s="25" t="s">
        <v>68</v>
      </c>
      <c r="H43" s="25" t="s">
        <v>68</v>
      </c>
      <c r="I43" s="25" t="s">
        <v>68</v>
      </c>
      <c r="J43" s="25" t="s">
        <v>68</v>
      </c>
      <c r="K43" s="25" t="s">
        <v>68</v>
      </c>
      <c r="L43" s="26">
        <f t="shared" si="2"/>
        <v>0</v>
      </c>
    </row>
    <row r="44" spans="1:12" ht="25.5" x14ac:dyDescent="0.2">
      <c r="A44" s="29" t="s">
        <v>69</v>
      </c>
      <c r="B44" s="27"/>
      <c r="C44" s="25" t="s">
        <v>68</v>
      </c>
      <c r="D44" s="25" t="s">
        <v>68</v>
      </c>
      <c r="E44" s="25" t="s">
        <v>68</v>
      </c>
      <c r="F44" s="25" t="s">
        <v>68</v>
      </c>
      <c r="G44" s="25" t="s">
        <v>68</v>
      </c>
      <c r="H44" s="25" t="s">
        <v>68</v>
      </c>
      <c r="I44" s="25" t="s">
        <v>68</v>
      </c>
      <c r="J44" s="25" t="s">
        <v>68</v>
      </c>
      <c r="K44" s="25" t="s">
        <v>68</v>
      </c>
      <c r="L44" s="26">
        <f t="shared" si="2"/>
        <v>0</v>
      </c>
    </row>
    <row r="45" spans="1:12" ht="26.25" thickBot="1" x14ac:dyDescent="0.25">
      <c r="A45" s="30" t="s">
        <v>70</v>
      </c>
      <c r="B45" s="28"/>
      <c r="C45" s="25" t="s">
        <v>30</v>
      </c>
      <c r="D45" s="25" t="s">
        <v>30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25" t="s">
        <v>30</v>
      </c>
      <c r="L45" s="26">
        <f t="shared" si="2"/>
        <v>0</v>
      </c>
    </row>
    <row r="46" spans="1:12" ht="39" thickBot="1" x14ac:dyDescent="0.25">
      <c r="A46" s="31" t="s">
        <v>71</v>
      </c>
      <c r="B46" s="32" t="s">
        <v>72</v>
      </c>
      <c r="C46" s="25" t="s">
        <v>30</v>
      </c>
      <c r="D46" s="25" t="s">
        <v>30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25" t="s">
        <v>30</v>
      </c>
      <c r="L46" s="26">
        <f t="shared" si="2"/>
        <v>0</v>
      </c>
    </row>
    <row r="47" spans="1:12" ht="26.25" thickBot="1" x14ac:dyDescent="0.25">
      <c r="A47" s="33" t="s">
        <v>73</v>
      </c>
      <c r="B47" s="34"/>
      <c r="C47" s="25" t="s">
        <v>30</v>
      </c>
      <c r="D47" s="25" t="s">
        <v>30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25" t="s">
        <v>30</v>
      </c>
      <c r="L47" s="26">
        <f t="shared" si="2"/>
        <v>0</v>
      </c>
    </row>
    <row r="48" spans="1:12" ht="38.25" x14ac:dyDescent="0.2">
      <c r="A48" s="23" t="s">
        <v>74</v>
      </c>
      <c r="B48" s="16" t="s">
        <v>75</v>
      </c>
      <c r="C48" s="25" t="s">
        <v>30</v>
      </c>
      <c r="D48" s="25" t="s">
        <v>30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25" t="s">
        <v>30</v>
      </c>
      <c r="L48" s="26">
        <f t="shared" si="2"/>
        <v>0</v>
      </c>
    </row>
    <row r="49" spans="1:12" s="10" customFormat="1" x14ac:dyDescent="0.2">
      <c r="A49" s="35" t="s">
        <v>76</v>
      </c>
      <c r="B49" s="36"/>
      <c r="C49" s="37" t="str">
        <f>IF(C48="","",IF(OR(C8="N",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),"N","Y"))</f>
        <v>N</v>
      </c>
      <c r="D49" s="37" t="str">
        <f t="shared" ref="D49:K49" si="3">IF(D48="","",IF(OR(D8="N",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),"N","Y"))</f>
        <v>Y</v>
      </c>
      <c r="E49" s="37" t="str">
        <f t="shared" si="3"/>
        <v>Y</v>
      </c>
      <c r="F49" s="37" t="str">
        <f t="shared" si="3"/>
        <v>Y</v>
      </c>
      <c r="G49" s="37" t="str">
        <f t="shared" si="3"/>
        <v>Y</v>
      </c>
      <c r="H49" s="37" t="str">
        <f t="shared" si="3"/>
        <v>Y</v>
      </c>
      <c r="I49" s="37" t="str">
        <f t="shared" si="3"/>
        <v>Y</v>
      </c>
      <c r="J49" s="37" t="str">
        <f t="shared" si="3"/>
        <v>Y</v>
      </c>
      <c r="K49" s="37" t="str">
        <f t="shared" si="3"/>
        <v>Y</v>
      </c>
      <c r="L49" s="38">
        <f>COUNTIF(C49:K49,"N")</f>
        <v>1</v>
      </c>
    </row>
    <row r="50" spans="1:12" s="10" customFormat="1" x14ac:dyDescent="0.2">
      <c r="A50" s="11" t="s">
        <v>77</v>
      </c>
      <c r="B50" s="39"/>
      <c r="C50" s="12"/>
      <c r="D50" s="12"/>
      <c r="E50" s="12"/>
      <c r="F50" s="12"/>
      <c r="G50" s="12"/>
      <c r="H50" s="12"/>
      <c r="I50" s="12"/>
      <c r="J50" s="12"/>
      <c r="K50" s="12"/>
      <c r="L50" s="40"/>
    </row>
    <row r="51" spans="1:12" ht="25.5" x14ac:dyDescent="0.2">
      <c r="A51" s="41" t="s">
        <v>78</v>
      </c>
      <c r="B51" s="24" t="s">
        <v>26</v>
      </c>
      <c r="C51" s="25" t="s">
        <v>30</v>
      </c>
      <c r="D51" s="25" t="s">
        <v>30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25" t="s">
        <v>30</v>
      </c>
      <c r="L51" s="26">
        <f>COUNTIF(C51:K51,"N")</f>
        <v>0</v>
      </c>
    </row>
    <row r="52" spans="1:12" ht="38.25" x14ac:dyDescent="0.2">
      <c r="A52" s="23" t="s">
        <v>79</v>
      </c>
      <c r="B52" s="28"/>
      <c r="C52" s="25" t="s">
        <v>30</v>
      </c>
      <c r="D52" s="25" t="s">
        <v>30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25" t="s">
        <v>30</v>
      </c>
      <c r="L52" s="26">
        <f>COUNTIF(C52:K52,"N")</f>
        <v>0</v>
      </c>
    </row>
    <row r="53" spans="1:12" ht="25.5" x14ac:dyDescent="0.2">
      <c r="A53" s="41" t="s">
        <v>80</v>
      </c>
      <c r="B53" s="24" t="s">
        <v>53</v>
      </c>
      <c r="C53" s="42">
        <v>0.93889999999999996</v>
      </c>
      <c r="D53" s="42">
        <v>0.91669999999999996</v>
      </c>
      <c r="E53" s="42">
        <v>0.94830000000000003</v>
      </c>
      <c r="F53" s="42">
        <v>0.97499999999999998</v>
      </c>
      <c r="G53" s="42">
        <v>0.92400000000000004</v>
      </c>
      <c r="H53" s="42">
        <v>0.9</v>
      </c>
      <c r="I53" s="42">
        <v>0.99980000000000002</v>
      </c>
      <c r="J53" s="42">
        <v>1</v>
      </c>
      <c r="K53" s="42">
        <v>1</v>
      </c>
      <c r="L53" s="43"/>
    </row>
    <row r="54" spans="1:12" ht="25.5" x14ac:dyDescent="0.2">
      <c r="A54" s="41" t="s">
        <v>81</v>
      </c>
      <c r="B54" s="27"/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0.14649999999999999</v>
      </c>
      <c r="L54" s="43"/>
    </row>
    <row r="55" spans="1:12" ht="25.5" x14ac:dyDescent="0.2">
      <c r="A55" s="44" t="s">
        <v>82</v>
      </c>
      <c r="B55" s="28"/>
      <c r="C55" s="25" t="s">
        <v>30</v>
      </c>
      <c r="D55" s="25" t="s">
        <v>30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25" t="s">
        <v>30</v>
      </c>
      <c r="L55" s="26">
        <f>COUNTIF(C55:K55,"N")</f>
        <v>0</v>
      </c>
    </row>
    <row r="56" spans="1:12" s="10" customFormat="1" ht="38.25" x14ac:dyDescent="0.2">
      <c r="A56" s="45" t="s">
        <v>83</v>
      </c>
      <c r="B56" s="46" t="s">
        <v>84</v>
      </c>
      <c r="C56" s="47">
        <v>2</v>
      </c>
      <c r="D56" s="47">
        <v>8</v>
      </c>
      <c r="E56" s="47">
        <v>1</v>
      </c>
      <c r="F56" s="47">
        <v>3</v>
      </c>
      <c r="G56" s="47">
        <v>9</v>
      </c>
      <c r="H56" s="47">
        <v>6</v>
      </c>
      <c r="I56" s="47">
        <v>5</v>
      </c>
      <c r="J56" s="47">
        <v>7</v>
      </c>
      <c r="K56" s="47">
        <v>4</v>
      </c>
      <c r="L56" s="43"/>
    </row>
    <row r="57" spans="1:12" s="10" customFormat="1" x14ac:dyDescent="0.2">
      <c r="A57" s="11" t="s">
        <v>85</v>
      </c>
      <c r="B57" s="12"/>
      <c r="C57" s="48"/>
      <c r="D57" s="48"/>
      <c r="E57" s="48"/>
      <c r="F57" s="48"/>
      <c r="G57" s="48"/>
      <c r="H57" s="48"/>
      <c r="I57" s="48"/>
      <c r="J57" s="48"/>
      <c r="K57" s="48"/>
      <c r="L57" s="49"/>
    </row>
    <row r="58" spans="1:12" x14ac:dyDescent="0.2">
      <c r="A58" s="41" t="s">
        <v>86</v>
      </c>
      <c r="B58" s="50" t="s">
        <v>53</v>
      </c>
      <c r="C58" s="51" t="s">
        <v>60</v>
      </c>
      <c r="D58" s="51" t="s">
        <v>60</v>
      </c>
      <c r="E58" s="51" t="s">
        <v>60</v>
      </c>
      <c r="F58" s="51" t="s">
        <v>60</v>
      </c>
      <c r="G58" s="51" t="s">
        <v>60</v>
      </c>
      <c r="H58" s="51" t="s">
        <v>60</v>
      </c>
      <c r="I58" s="51" t="s">
        <v>60</v>
      </c>
      <c r="J58" s="51" t="s">
        <v>30</v>
      </c>
      <c r="K58" s="51" t="s">
        <v>60</v>
      </c>
      <c r="L58" s="26">
        <f>COUNTIF(C58:K58,"Y")</f>
        <v>1</v>
      </c>
    </row>
    <row r="60" spans="1:12" x14ac:dyDescent="0.2">
      <c r="A60" s="52"/>
    </row>
  </sheetData>
  <mergeCells count="12">
    <mergeCell ref="B31:B38"/>
    <mergeCell ref="B39:B45"/>
    <mergeCell ref="B46:B47"/>
    <mergeCell ref="A49:B49"/>
    <mergeCell ref="B51:B52"/>
    <mergeCell ref="B53:B55"/>
    <mergeCell ref="B1:B2"/>
    <mergeCell ref="L1:L2"/>
    <mergeCell ref="A6:B6"/>
    <mergeCell ref="B8:B10"/>
    <mergeCell ref="B11:B19"/>
    <mergeCell ref="B20:B29"/>
  </mergeCells>
  <conditionalFormatting sqref="C4:K5 C8:K49">
    <cfRule type="cellIs" dxfId="9" priority="9" stopIfTrue="1" operator="equal">
      <formula>"N"</formula>
    </cfRule>
  </conditionalFormatting>
  <conditionalFormatting sqref="C58:K58">
    <cfRule type="expression" dxfId="8" priority="10" stopIfTrue="1">
      <formula>C$58="Y"</formula>
    </cfRule>
  </conditionalFormatting>
  <conditionalFormatting sqref="C53:K54">
    <cfRule type="cellIs" dxfId="7" priority="8" operator="equal">
      <formula>"N"</formula>
    </cfRule>
  </conditionalFormatting>
  <conditionalFormatting sqref="L51:L55 L5:L6 L8:L49">
    <cfRule type="cellIs" dxfId="6" priority="7" operator="greaterThan">
      <formula>0</formula>
    </cfRule>
  </conditionalFormatting>
  <conditionalFormatting sqref="L58">
    <cfRule type="cellIs" dxfId="5" priority="6" operator="greaterThan">
      <formula>0</formula>
    </cfRule>
  </conditionalFormatting>
  <conditionalFormatting sqref="L4">
    <cfRule type="cellIs" dxfId="4" priority="5" operator="greaterThan">
      <formula>0</formula>
    </cfRule>
  </conditionalFormatting>
  <conditionalFormatting sqref="L56">
    <cfRule type="cellIs" dxfId="3" priority="4" operator="greaterThan">
      <formula>0</formula>
    </cfRule>
  </conditionalFormatting>
  <conditionalFormatting sqref="C6:K6">
    <cfRule type="cellIs" dxfId="2" priority="3" operator="equal">
      <formula>"N"</formula>
    </cfRule>
  </conditionalFormatting>
  <conditionalFormatting sqref="C51:K52">
    <cfRule type="cellIs" dxfId="1" priority="2" stopIfTrue="1" operator="equal">
      <formula>"N"</formula>
    </cfRule>
  </conditionalFormatting>
  <conditionalFormatting sqref="C55:K55">
    <cfRule type="cellIs" dxfId="0" priority="1" stopIfTrue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2021-206 Scoring Sheets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79850E-D86F-4535-A21F-1E862FB8D7D7}"/>
</file>

<file path=customXml/itemProps2.xml><?xml version="1.0" encoding="utf-8"?>
<ds:datastoreItem xmlns:ds="http://schemas.openxmlformats.org/officeDocument/2006/customXml" ds:itemID="{768C37C9-3851-42EE-8372-5AF2C9D794A2}"/>
</file>

<file path=customXml/itemProps3.xml><?xml version="1.0" encoding="utf-8"?>
<ds:datastoreItem xmlns:ds="http://schemas.openxmlformats.org/officeDocument/2006/customXml" ds:itemID="{645B0BA2-268B-4205-9CB3-CECDDB658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2022-02-23T21:52:37Z</dcterms:created>
  <dcterms:modified xsi:type="dcterms:W3CDTF">2022-02-23T21:52:51Z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