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pp Submitted Reports/2020 App Submitted Reports/2020-302 App Report/"/>
    </mc:Choice>
  </mc:AlternateContent>
  <xr:revisionPtr revIDLastSave="0" documentId="8_{6E10999C-273B-4EA1-BD7F-C1AD58CCD2B1}" xr6:coauthVersionLast="44" xr6:coauthVersionMax="44" xr10:uidLastSave="{00000000-0000-0000-0000-000000000000}"/>
  <bookViews>
    <workbookView xWindow="22932" yWindow="-108" windowWidth="23256" windowHeight="12576" xr2:uid="{FDEDC39B-7B18-4C7E-9817-FA51AFDAFACC}"/>
  </bookViews>
  <sheets>
    <sheet name="for posting" sheetId="1" r:id="rId1"/>
  </sheets>
  <definedNames>
    <definedName name="_xlnm._FilterDatabase" localSheetId="0" hidden="1">'for posting'!$A$1:$V$1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5" i="1" l="1"/>
  <c r="Y5" i="1"/>
  <c r="Z4" i="1"/>
  <c r="Y4" i="1"/>
  <c r="Z3" i="1"/>
  <c r="Y3" i="1"/>
  <c r="Z2" i="1"/>
  <c r="Y2" i="1"/>
</calcChain>
</file>

<file path=xl/sharedStrings.xml><?xml version="1.0" encoding="utf-8"?>
<sst xmlns="http://schemas.openxmlformats.org/spreadsheetml/2006/main" count="97" uniqueCount="59">
  <si>
    <t>AppNumber</t>
  </si>
  <si>
    <t>Name of proposed Development</t>
  </si>
  <si>
    <t>Development Location</t>
  </si>
  <si>
    <t>Name Of Applicant</t>
  </si>
  <si>
    <t>Priority Level</t>
  </si>
  <si>
    <t>Land Owner</t>
  </si>
  <si>
    <t>NP?</t>
  </si>
  <si>
    <t>100% NP?</t>
  </si>
  <si>
    <t>Name Of Developer 1</t>
  </si>
  <si>
    <t>Aff housing Exp</t>
  </si>
  <si>
    <t>Fed Funding Exp</t>
  </si>
  <si>
    <t>Name Of Authorized Contact Person</t>
  </si>
  <si>
    <t>Name Of Operational Contact Person</t>
  </si>
  <si>
    <t>Development Category</t>
  </si>
  <si>
    <t>DevType</t>
  </si>
  <si>
    <t>ESS</t>
  </si>
  <si>
    <t>construction commenced</t>
  </si>
  <si>
    <t>Scattered Sites</t>
  </si>
  <si>
    <t>DLP latitude</t>
  </si>
  <si>
    <t>DLP longitude</t>
  </si>
  <si>
    <t>Scattered Sites latlong</t>
  </si>
  <si>
    <t>Total Units</t>
  </si>
  <si>
    <t>CDBG Request Amount  Dev Funding</t>
  </si>
  <si>
    <t>CDBG Request Amount  Land Acq</t>
  </si>
  <si>
    <t>Total CDBG Request Amount (Development Funding + Land Acquisition Funding)</t>
  </si>
  <si>
    <t>Development Funding /Units</t>
  </si>
  <si>
    <t>Lottery</t>
  </si>
  <si>
    <t>2020-446D</t>
  </si>
  <si>
    <t>Isla Villas</t>
  </si>
  <si>
    <t>292 Gardenia Street, Tavernier, 33070 Lot 7 (Parcel 418150); Lot 8 (Parcel 418160); Lot 13 (Parcel 418210)</t>
  </si>
  <si>
    <t>Islamorada, Village of Islands</t>
  </si>
  <si>
    <t>Y</t>
  </si>
  <si>
    <t>Key Largo Lions Foundation</t>
  </si>
  <si>
    <t>N</t>
  </si>
  <si>
    <t>Seth Lawless</t>
  </si>
  <si>
    <t>Chris Sante</t>
  </si>
  <si>
    <t>NC</t>
  </si>
  <si>
    <t>SF</t>
  </si>
  <si>
    <t>Not Applicable</t>
  </si>
  <si>
    <t>2020-447D</t>
  </si>
  <si>
    <t>Key West Scattered Sites</t>
  </si>
  <si>
    <t>Four scattered sites all located in the City of Key West: Julia Street, Julia Street and Emma Street, Key West (RE 00026880-000000); 304 Truman Avenue, Key West (RE 00025580-000000); 222 Petronia Street, Key West (RE 00014420-000000); AND 904 Emma Street, Key West (RE 00015340-000000)</t>
  </si>
  <si>
    <t>The Housing Authority of the City of Key West, Florida</t>
  </si>
  <si>
    <t>J. Manuel Castillo, Sr</t>
  </si>
  <si>
    <t>24.549763  -81.801222 24.551237  -81.803152 24.549785  -81.803340</t>
  </si>
  <si>
    <t>2020-448D</t>
  </si>
  <si>
    <t>The Avenues at Big Pine Key</t>
  </si>
  <si>
    <t>31455 Avenue A; 31565 Avenue A; 31526 Avenue B; 31351 Avenue D; 31272 Avenue H, Monroe County</t>
  </si>
  <si>
    <t>The Avenues at Big Pine Key, LLC</t>
  </si>
  <si>
    <t>Florida Keys Community Land Trust, Inc.</t>
  </si>
  <si>
    <t>Rural Neighborhoods, Incorporated JCG Real Estate Ventures, LLC</t>
  </si>
  <si>
    <t>Steven C. Kirk</t>
  </si>
  <si>
    <t>Jason Goldfarb</t>
  </si>
  <si>
    <t>24.669724, -81.340249; 
24.670077, -81.341005; 
24.671743, -81.343078;
24.673997, -81.344052</t>
  </si>
  <si>
    <t>2020-449D</t>
  </si>
  <si>
    <t>Seahorse Cottages at Big Pine Key II</t>
  </si>
  <si>
    <t>210 Sands Rd; 220 Sands Rd; 230 Sands Rd; 240 Sands Rd; 30939 Bailey Rd; 30947 Bailey Rd; 30955 Bailey Rd, Monroe County and 30954 Bailey Rd; 30953 Nathalie Rd, Monroe County</t>
  </si>
  <si>
    <t>Seahorse Cottages Big Pine Key, LLC</t>
  </si>
  <si>
    <t>24.672395, -81.348458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</si>
</sst>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333333"/>
      <name val="Calibri"/>
      <family val="2"/>
      <scheme val="minor"/>
    </font>
    <font>
      <sz val="9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43" fontId="2" fillId="0" borderId="1" xfId="1" applyFont="1" applyBorder="1" applyAlignment="1">
      <alignment horizontal="center" vertical="center" textRotation="90" wrapText="1"/>
    </xf>
    <xf numFmtId="43" fontId="3" fillId="0" borderId="1" xfId="1" applyFont="1" applyBorder="1" applyAlignment="1">
      <alignment horizontal="center" vertical="center" textRotation="90" wrapText="1"/>
    </xf>
    <xf numFmtId="0" fontId="4" fillId="0" borderId="0" xfId="0" applyFont="1" applyAlignment="1">
      <alignment vertical="center" textRotation="90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vertical="center" wrapText="1" readingOrder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43" fontId="4" fillId="0" borderId="1" xfId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3" fontId="4" fillId="0" borderId="0" xfId="1" applyFont="1" applyAlignment="1">
      <alignment horizontal="center" vertical="center" wrapText="1"/>
    </xf>
    <xf numFmtId="43" fontId="7" fillId="0" borderId="0" xfId="1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44A8C199-870A-41BE-B1FB-512A1E1721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1C8B5-BE09-4A78-815F-B5275829BBA4}">
  <sheetPr>
    <pageSetUpPr fitToPage="1"/>
  </sheetPr>
  <dimension ref="A1:AA5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3" sqref="I3"/>
    </sheetView>
  </sheetViews>
  <sheetFormatPr defaultRowHeight="12" x14ac:dyDescent="0.3"/>
  <cols>
    <col min="1" max="1" width="9.21875" style="11" bestFit="1" customWidth="1"/>
    <col min="2" max="2" width="11.77734375" style="11" customWidth="1"/>
    <col min="3" max="3" width="24.5546875" style="11" customWidth="1"/>
    <col min="4" max="4" width="12" style="11" customWidth="1"/>
    <col min="5" max="5" width="2.88671875" style="11" bestFit="1" customWidth="1"/>
    <col min="6" max="6" width="11.44140625" style="11" customWidth="1"/>
    <col min="7" max="8" width="2.88671875" style="12" bestFit="1" customWidth="1"/>
    <col min="9" max="9" width="12.21875" style="11" customWidth="1"/>
    <col min="10" max="11" width="2.88671875" style="12" bestFit="1" customWidth="1"/>
    <col min="12" max="13" width="8.44140625" style="11" customWidth="1"/>
    <col min="14" max="18" width="2.88671875" style="12" bestFit="1" customWidth="1"/>
    <col min="19" max="20" width="8.6640625" style="11" customWidth="1"/>
    <col min="21" max="21" width="16.44140625" style="11" customWidth="1"/>
    <col min="22" max="22" width="2.88671875" style="12" bestFit="1" customWidth="1"/>
    <col min="23" max="23" width="9.77734375" style="13" bestFit="1" customWidth="1"/>
    <col min="24" max="24" width="8.5546875" style="13" bestFit="1" customWidth="1"/>
    <col min="25" max="25" width="9.77734375" style="14" bestFit="1" customWidth="1"/>
    <col min="26" max="26" width="8.5546875" style="14" bestFit="1" customWidth="1"/>
    <col min="27" max="27" width="2.88671875" style="11" bestFit="1" customWidth="1"/>
    <col min="28" max="16384" width="8.88671875" style="11"/>
  </cols>
  <sheetData>
    <row r="1" spans="1:27" s="4" customFormat="1" ht="143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22</v>
      </c>
      <c r="X1" s="2" t="s">
        <v>23</v>
      </c>
      <c r="Y1" s="3" t="s">
        <v>24</v>
      </c>
      <c r="Z1" s="3" t="s">
        <v>25</v>
      </c>
      <c r="AA1" s="1" t="s">
        <v>26</v>
      </c>
    </row>
    <row r="2" spans="1:27" ht="48" x14ac:dyDescent="0.3">
      <c r="A2" s="5" t="s">
        <v>27</v>
      </c>
      <c r="B2" s="5" t="s">
        <v>28</v>
      </c>
      <c r="C2" s="6" t="s">
        <v>29</v>
      </c>
      <c r="D2" s="5" t="s">
        <v>30</v>
      </c>
      <c r="E2" s="7">
        <v>1</v>
      </c>
      <c r="F2" s="5" t="s">
        <v>30</v>
      </c>
      <c r="G2" s="7" t="s">
        <v>31</v>
      </c>
      <c r="H2" s="7" t="s">
        <v>31</v>
      </c>
      <c r="I2" s="5" t="s">
        <v>32</v>
      </c>
      <c r="J2" s="7" t="s">
        <v>31</v>
      </c>
      <c r="K2" s="7" t="s">
        <v>33</v>
      </c>
      <c r="L2" s="5" t="s">
        <v>34</v>
      </c>
      <c r="M2" s="5" t="s">
        <v>35</v>
      </c>
      <c r="N2" s="7" t="s">
        <v>36</v>
      </c>
      <c r="O2" s="7" t="s">
        <v>37</v>
      </c>
      <c r="P2" s="7" t="s">
        <v>31</v>
      </c>
      <c r="Q2" s="7" t="s">
        <v>33</v>
      </c>
      <c r="R2" s="7" t="s">
        <v>33</v>
      </c>
      <c r="S2" s="8">
        <v>24.993200000000002</v>
      </c>
      <c r="T2" s="8">
        <v>-80.540520000000001</v>
      </c>
      <c r="U2" s="5" t="s">
        <v>38</v>
      </c>
      <c r="V2" s="7">
        <v>8</v>
      </c>
      <c r="W2" s="9">
        <v>2911707</v>
      </c>
      <c r="X2" s="9">
        <v>0</v>
      </c>
      <c r="Y2" s="10">
        <f>W2+X2</f>
        <v>2911707</v>
      </c>
      <c r="Z2" s="10">
        <f>W2/V2</f>
        <v>363963.375</v>
      </c>
      <c r="AA2" s="7">
        <v>3</v>
      </c>
    </row>
    <row r="3" spans="1:27" ht="108" x14ac:dyDescent="0.3">
      <c r="A3" s="5" t="s">
        <v>39</v>
      </c>
      <c r="B3" s="5" t="s">
        <v>40</v>
      </c>
      <c r="C3" s="6" t="s">
        <v>41</v>
      </c>
      <c r="D3" s="5" t="s">
        <v>42</v>
      </c>
      <c r="E3" s="7">
        <v>1</v>
      </c>
      <c r="F3" s="5" t="s">
        <v>42</v>
      </c>
      <c r="G3" s="7" t="s">
        <v>33</v>
      </c>
      <c r="H3" s="7"/>
      <c r="I3" s="5" t="s">
        <v>42</v>
      </c>
      <c r="J3" s="7" t="s">
        <v>31</v>
      </c>
      <c r="K3" s="7" t="s">
        <v>31</v>
      </c>
      <c r="L3" s="5" t="s">
        <v>43</v>
      </c>
      <c r="M3" s="5"/>
      <c r="N3" s="7" t="s">
        <v>36</v>
      </c>
      <c r="O3" s="7" t="s">
        <v>37</v>
      </c>
      <c r="P3" s="7" t="s">
        <v>31</v>
      </c>
      <c r="Q3" s="7" t="s">
        <v>33</v>
      </c>
      <c r="R3" s="7" t="s">
        <v>31</v>
      </c>
      <c r="S3" s="8">
        <v>24.548580999999999</v>
      </c>
      <c r="T3" s="8">
        <v>-81.801985000000002</v>
      </c>
      <c r="U3" s="5" t="s">
        <v>44</v>
      </c>
      <c r="V3" s="7">
        <v>7</v>
      </c>
      <c r="W3" s="9">
        <v>1815582</v>
      </c>
      <c r="X3" s="9">
        <v>0</v>
      </c>
      <c r="Y3" s="10">
        <f t="shared" ref="Y3:Y5" si="0">W3+X3</f>
        <v>1815582</v>
      </c>
      <c r="Z3" s="10">
        <f t="shared" ref="Z3:Z5" si="1">W3/V3</f>
        <v>259368.85714285713</v>
      </c>
      <c r="AA3" s="7">
        <v>2</v>
      </c>
    </row>
    <row r="4" spans="1:27" ht="60" x14ac:dyDescent="0.3">
      <c r="A4" s="5" t="s">
        <v>45</v>
      </c>
      <c r="B4" s="5" t="s">
        <v>46</v>
      </c>
      <c r="C4" s="6" t="s">
        <v>47</v>
      </c>
      <c r="D4" s="5" t="s">
        <v>48</v>
      </c>
      <c r="E4" s="7">
        <v>1</v>
      </c>
      <c r="F4" s="5" t="s">
        <v>49</v>
      </c>
      <c r="G4" s="7" t="s">
        <v>31</v>
      </c>
      <c r="H4" s="7" t="s">
        <v>31</v>
      </c>
      <c r="I4" s="5" t="s">
        <v>50</v>
      </c>
      <c r="J4" s="7" t="s">
        <v>31</v>
      </c>
      <c r="K4" s="7" t="s">
        <v>31</v>
      </c>
      <c r="L4" s="5" t="s">
        <v>51</v>
      </c>
      <c r="M4" s="5" t="s">
        <v>52</v>
      </c>
      <c r="N4" s="7" t="s">
        <v>36</v>
      </c>
      <c r="O4" s="7" t="s">
        <v>37</v>
      </c>
      <c r="P4" s="7" t="s">
        <v>31</v>
      </c>
      <c r="Q4" s="7" t="s">
        <v>33</v>
      </c>
      <c r="R4" s="7" t="s">
        <v>31</v>
      </c>
      <c r="S4" s="8">
        <v>24.669746</v>
      </c>
      <c r="T4" s="8">
        <v>-81.341758999999996</v>
      </c>
      <c r="U4" s="5" t="s">
        <v>53</v>
      </c>
      <c r="V4" s="7">
        <v>5</v>
      </c>
      <c r="W4" s="9">
        <v>1340000</v>
      </c>
      <c r="X4" s="9">
        <v>541000</v>
      </c>
      <c r="Y4" s="10">
        <f t="shared" si="0"/>
        <v>1881000</v>
      </c>
      <c r="Z4" s="10">
        <f t="shared" si="1"/>
        <v>268000</v>
      </c>
      <c r="AA4" s="7">
        <v>4</v>
      </c>
    </row>
    <row r="5" spans="1:27" ht="72" x14ac:dyDescent="0.3">
      <c r="A5" s="5" t="s">
        <v>54</v>
      </c>
      <c r="B5" s="5" t="s">
        <v>55</v>
      </c>
      <c r="C5" s="6" t="s">
        <v>56</v>
      </c>
      <c r="D5" s="5" t="s">
        <v>57</v>
      </c>
      <c r="E5" s="7">
        <v>1</v>
      </c>
      <c r="F5" s="5" t="s">
        <v>49</v>
      </c>
      <c r="G5" s="7" t="s">
        <v>31</v>
      </c>
      <c r="H5" s="7" t="s">
        <v>31</v>
      </c>
      <c r="I5" s="5" t="s">
        <v>50</v>
      </c>
      <c r="J5" s="7" t="s">
        <v>31</v>
      </c>
      <c r="K5" s="7" t="s">
        <v>31</v>
      </c>
      <c r="L5" s="5" t="s">
        <v>51</v>
      </c>
      <c r="M5" s="5" t="s">
        <v>52</v>
      </c>
      <c r="N5" s="7" t="s">
        <v>36</v>
      </c>
      <c r="O5" s="7" t="s">
        <v>37</v>
      </c>
      <c r="P5" s="7" t="s">
        <v>31</v>
      </c>
      <c r="Q5" s="7" t="s">
        <v>33</v>
      </c>
      <c r="R5" s="7" t="s">
        <v>31</v>
      </c>
      <c r="S5" s="8">
        <v>24.672979000000002</v>
      </c>
      <c r="T5" s="8">
        <v>-81.348230999999998</v>
      </c>
      <c r="U5" s="5" t="s">
        <v>58</v>
      </c>
      <c r="V5" s="7">
        <v>9</v>
      </c>
      <c r="W5" s="9">
        <v>2277000</v>
      </c>
      <c r="X5" s="9">
        <v>990000</v>
      </c>
      <c r="Y5" s="10">
        <f t="shared" si="0"/>
        <v>3267000</v>
      </c>
      <c r="Z5" s="10">
        <f t="shared" si="1"/>
        <v>253000</v>
      </c>
      <c r="AA5" s="7">
        <v>1</v>
      </c>
    </row>
  </sheetData>
  <pageMargins left="0.7" right="0.7" top="0.75" bottom="0.75" header="0.3" footer="0.3"/>
  <pageSetup paperSize="5" scale="79" fitToHeight="0" orientation="landscape" r:id="rId1"/>
  <headerFooter>
    <oddHeader>&amp;CRFA 2020-302 Application Submitted Report
(subject to further verification and review)&amp;R2/20/20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5B2934-3B16-483E-8248-97C70D07C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8EFBAA9-FFE1-49B4-B2A5-21815DA4AC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9B3D3D-9F31-41FD-A448-567A610C1261}">
  <ds:schemaRefs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posting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2020-02-24T16:15:24Z</dcterms:created>
  <dcterms:modified xsi:type="dcterms:W3CDTF">2020-02-24T16:15:55Z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