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9 Spreadsheets/2019-104 PSN/posting and board/"/>
    </mc:Choice>
  </mc:AlternateContent>
  <xr:revisionPtr revIDLastSave="0" documentId="8_{E4BAA2E2-3AEB-4943-89C3-3AB9C1402232}" xr6:coauthVersionLast="44" xr6:coauthVersionMax="44" xr10:uidLastSave="{00000000-0000-0000-0000-000000000000}"/>
  <bookViews>
    <workbookView xWindow="-108" yWindow="-108" windowWidth="23256" windowHeight="12576" xr2:uid="{1FCAF16F-1D7F-484D-9777-59FF8BBC6F86}"/>
  </bookViews>
  <sheets>
    <sheet name="enter scores" sheetId="1" r:id="rId1"/>
  </sheets>
  <definedNames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7" i="1" l="1"/>
  <c r="F56" i="1"/>
  <c r="F55" i="1"/>
  <c r="F54" i="1"/>
  <c r="C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E10" i="1"/>
  <c r="E50" i="1" s="1"/>
  <c r="E51" i="1" s="1"/>
  <c r="D10" i="1"/>
  <c r="D50" i="1" s="1"/>
  <c r="D51" i="1" s="1"/>
  <c r="C10" i="1"/>
  <c r="F50" i="1" l="1"/>
  <c r="C51" i="1"/>
  <c r="F51" i="1" s="1"/>
</calcChain>
</file>

<file path=xl/sharedStrings.xml><?xml version="1.0" encoding="utf-8"?>
<sst xmlns="http://schemas.openxmlformats.org/spreadsheetml/2006/main" count="209" uniqueCount="79">
  <si>
    <t>Scoring Items</t>
  </si>
  <si>
    <t>Contributor/ Reporter</t>
  </si>
  <si>
    <t>2019-396S</t>
  </si>
  <si>
    <t>2019-397S</t>
  </si>
  <si>
    <t>2019-398S</t>
  </si>
  <si>
    <t>Count of Applications that did not meet requirement</t>
  </si>
  <si>
    <t>Development Name</t>
  </si>
  <si>
    <t>Butterfly Grove Apartments</t>
  </si>
  <si>
    <t>Flagler Commons</t>
  </si>
  <si>
    <t>Paradise Village</t>
  </si>
  <si>
    <t>Point Items</t>
  </si>
  <si>
    <t>3.c.(2) Submission of Principal Disclosure Form stamped by Corporation as “Pre-Approved” (maximum of 5 points)</t>
  </si>
  <si>
    <t>Ryan</t>
  </si>
  <si>
    <t>5.a. Hurricane County points, if applicable (maximum of 10 points)</t>
  </si>
  <si>
    <t>Sofia</t>
  </si>
  <si>
    <t>C.1. Operating/Managing Experience (maximum of 40 points)</t>
  </si>
  <si>
    <t>Bill</t>
  </si>
  <si>
    <t>C.2.a. Access to Community-Based General Services (maximum of 20 points)</t>
  </si>
  <si>
    <t>Tracy B</t>
  </si>
  <si>
    <t>C.2.b.  Access to Community-Based Services and Resources that Address Tenants’ Needs (maximum of 35 points)</t>
  </si>
  <si>
    <t>Elaine</t>
  </si>
  <si>
    <t>C.3.  Approach Toward Tenant Application and Screening Procedures for Households with a Person with Special Needs  Applying for Tenancy (maximum of 20 points)</t>
  </si>
  <si>
    <t>Diana F.</t>
  </si>
  <si>
    <t>Total Points Awarded (maximum of 130)</t>
  </si>
  <si>
    <t>Eligibility Items</t>
  </si>
  <si>
    <t>Submission Requirements met (section Three, A.)</t>
  </si>
  <si>
    <t>Y</t>
  </si>
  <si>
    <t>2.a.  Demographic Commitment selected</t>
  </si>
  <si>
    <t>2.b.  At least one (1) Persons with Special Needs population selected</t>
  </si>
  <si>
    <t>2.c. Demographic Commitment description provided</t>
  </si>
  <si>
    <t>3.a.(1) Name of Applicant provided</t>
  </si>
  <si>
    <t>3.a.(2) Evidence Applicant is a legally formed entity provided</t>
  </si>
  <si>
    <t>3.a.(3) Evidence that the Applicant qualifies as a Non-Profit Applicant provided</t>
  </si>
  <si>
    <t>3.a.(4) Documentation that the Applicant informed the jurisdiction’s Local Continuum of Care lead agency head of its intent to apply for funding to develop housing provided</t>
  </si>
  <si>
    <t>3.b.(1) Name of Each Developer provided</t>
  </si>
  <si>
    <t>3.b.(2) Evidence that each Developer entity is a legally formed entity provided</t>
  </si>
  <si>
    <t>3.b.(3) General Development Experience Requirement met</t>
  </si>
  <si>
    <t>3.c.(1) Principals for Applicant and Developer(s) Disclosure Form provided</t>
  </si>
  <si>
    <t>3.d. Name of Management Company provided</t>
  </si>
  <si>
    <t>3.e.(1) Authorized Principal Representative provided</t>
  </si>
  <si>
    <t>4.a. Name of Proposed Development provided</t>
  </si>
  <si>
    <t>4.b.(1) Development Category selected</t>
  </si>
  <si>
    <t>4.b.(2) Development Category Qualifying Conditions met</t>
  </si>
  <si>
    <t>4.c. Development Type provided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</si>
  <si>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</si>
  <si>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</si>
  <si>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</si>
  <si>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</si>
  <si>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</si>
  <si>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6.a. Total Number of Units provided and within limits</t>
  </si>
  <si>
    <t>6.e. Unit Mix provided and meets requirements</t>
  </si>
  <si>
    <t>7.a. Evidence of Site Control provided</t>
  </si>
  <si>
    <t>7.b.(1) Appropriate Zoning demonstrated</t>
  </si>
  <si>
    <t>N</t>
  </si>
  <si>
    <t>7.b.(2) Availability of Electricity demonstrated</t>
  </si>
  <si>
    <t>7.b.(3) Availability of Water demonstrated</t>
  </si>
  <si>
    <t>7.b.(4) Availability of Sewer demonstrated</t>
  </si>
  <si>
    <t>7.b.(5) Availability of Roads demonstrated</t>
  </si>
  <si>
    <t>8.d. Minimum Additional Green Building Features selected</t>
  </si>
  <si>
    <t>10.a.(1) Applicant’s SAIL Request Amount provided</t>
  </si>
  <si>
    <t>Rebecca</t>
  </si>
  <si>
    <t>10.c. Development Cost Pro Forma provided (listing expenses or uses) and Construction/Rehab analysis and Permanent analysis (listing sources) – Sources must equal or exceed uses</t>
  </si>
  <si>
    <t>Total Development Cost Per Unit Limitation met (Section Five, A.1.)</t>
  </si>
  <si>
    <t>Previous Funding Requirements met regarding no de-obligiations (Section Five, A.1.)</t>
  </si>
  <si>
    <t>Liz T</t>
  </si>
  <si>
    <t>Previous Funding Requirements met regarding no acceptance to invitations to credit underwriting (Section Five, A.1.)</t>
  </si>
  <si>
    <t>Financial Arrears Met (Section Five, A.1.)</t>
  </si>
  <si>
    <t>Kenny</t>
  </si>
  <si>
    <t>Minimum Total of 80 points met?</t>
  </si>
  <si>
    <t>Yes or No</t>
  </si>
  <si>
    <t>All Eligibility Requirements Met?</t>
  </si>
  <si>
    <t>Tie-Breaker Items</t>
  </si>
  <si>
    <t>Tier Level (Section Five, B.1.)</t>
  </si>
  <si>
    <t>Qualifying Financial Assistance Funding Preference (Section Five, B.2.a.) (Y/N)</t>
  </si>
  <si>
    <t>Per Unit Construction Funding Preference (Section Five, B.2.b.)  (Y/N)</t>
  </si>
  <si>
    <t>SAIL Request as a Percentage of the Total Development Cost as 90% or Less Funding Preference (Section Five, B.2.d.) (Y/N)</t>
  </si>
  <si>
    <t>Florida Job Creation Preference (Section Five, B.2.e.) (Y/N)</t>
  </si>
  <si>
    <t>Lottery Number</t>
  </si>
  <si>
    <t>Inspector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</si>
</sst>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0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6558C768-13D5-45A1-AC1E-A42743C38A11}"/>
  </cellStyles>
  <dxfs count="3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4771F-A767-4AF7-8560-16B0981F54D4}">
  <dimension ref="A1:J58"/>
  <sheetViews>
    <sheetView tabSelected="1" zoomScaleNormal="100" workbookViewId="0">
      <pane xSplit="1" ySplit="2" topLeftCell="B42" activePane="bottomRight" state="frozen"/>
      <selection pane="topRight" activeCell="B1" sqref="B1"/>
      <selection pane="bottomLeft" activeCell="A3" sqref="A3"/>
      <selection pane="bottomRight" activeCell="D57" sqref="D57"/>
    </sheetView>
  </sheetViews>
  <sheetFormatPr defaultColWidth="8.77734375" defaultRowHeight="13.8" x14ac:dyDescent="0.25"/>
  <cols>
    <col min="1" max="1" width="39.21875" style="38" customWidth="1"/>
    <col min="2" max="5" width="11.21875" style="5" customWidth="1"/>
    <col min="6" max="6" width="15.5546875" style="5" customWidth="1"/>
    <col min="7" max="16384" width="8.77734375" style="5"/>
  </cols>
  <sheetData>
    <row r="1" spans="1:6" ht="24.6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 s="7" customFormat="1" ht="35.549999999999997" customHeight="1" x14ac:dyDescent="0.25">
      <c r="A2" s="3" t="s">
        <v>6</v>
      </c>
      <c r="B2" s="2"/>
      <c r="C2" s="3" t="s">
        <v>7</v>
      </c>
      <c r="D2" s="3" t="s">
        <v>8</v>
      </c>
      <c r="E2" s="3" t="s">
        <v>9</v>
      </c>
      <c r="F2" s="6"/>
    </row>
    <row r="3" spans="1:6" x14ac:dyDescent="0.25">
      <c r="A3" s="8" t="s">
        <v>10</v>
      </c>
      <c r="B3" s="9"/>
      <c r="C3" s="9"/>
      <c r="D3" s="9"/>
      <c r="E3" s="9"/>
      <c r="F3" s="10"/>
    </row>
    <row r="4" spans="1:6" ht="43.2" x14ac:dyDescent="0.25">
      <c r="A4" s="11" t="s">
        <v>11</v>
      </c>
      <c r="B4" s="12" t="s">
        <v>12</v>
      </c>
      <c r="C4" s="13">
        <v>5</v>
      </c>
      <c r="D4" s="13">
        <v>5</v>
      </c>
      <c r="E4" s="13">
        <v>5</v>
      </c>
      <c r="F4" s="14"/>
    </row>
    <row r="5" spans="1:6" ht="28.8" x14ac:dyDescent="0.25">
      <c r="A5" s="11" t="s">
        <v>13</v>
      </c>
      <c r="B5" s="12" t="s">
        <v>14</v>
      </c>
      <c r="C5" s="13">
        <v>0</v>
      </c>
      <c r="D5" s="13">
        <v>0</v>
      </c>
      <c r="E5" s="13">
        <v>5</v>
      </c>
      <c r="F5" s="15"/>
    </row>
    <row r="6" spans="1:6" ht="28.8" x14ac:dyDescent="0.25">
      <c r="A6" s="11" t="s">
        <v>15</v>
      </c>
      <c r="B6" s="12" t="s">
        <v>16</v>
      </c>
      <c r="C6" s="13">
        <v>38</v>
      </c>
      <c r="D6" s="13">
        <v>19</v>
      </c>
      <c r="E6" s="13">
        <v>21</v>
      </c>
      <c r="F6" s="15"/>
    </row>
    <row r="7" spans="1:6" ht="28.8" x14ac:dyDescent="0.25">
      <c r="A7" s="16" t="s">
        <v>17</v>
      </c>
      <c r="B7" s="12" t="s">
        <v>18</v>
      </c>
      <c r="C7" s="13">
        <v>17</v>
      </c>
      <c r="D7" s="13">
        <v>10</v>
      </c>
      <c r="E7" s="13">
        <v>10</v>
      </c>
      <c r="F7" s="15"/>
    </row>
    <row r="8" spans="1:6" ht="43.8" thickBot="1" x14ac:dyDescent="0.3">
      <c r="A8" s="16" t="s">
        <v>19</v>
      </c>
      <c r="B8" s="12" t="s">
        <v>20</v>
      </c>
      <c r="C8" s="13">
        <v>33</v>
      </c>
      <c r="D8" s="13">
        <v>20</v>
      </c>
      <c r="E8" s="13">
        <v>20</v>
      </c>
      <c r="F8" s="15"/>
    </row>
    <row r="9" spans="1:6" ht="58.2" thickBot="1" x14ac:dyDescent="0.3">
      <c r="A9" s="17" t="s">
        <v>21</v>
      </c>
      <c r="B9" s="12" t="s">
        <v>22</v>
      </c>
      <c r="C9" s="13">
        <v>14</v>
      </c>
      <c r="D9" s="13">
        <v>8</v>
      </c>
      <c r="E9" s="13">
        <v>8</v>
      </c>
      <c r="F9" s="15"/>
    </row>
    <row r="10" spans="1:6" s="7" customFormat="1" x14ac:dyDescent="0.25">
      <c r="A10" s="18" t="s">
        <v>23</v>
      </c>
      <c r="B10" s="19"/>
      <c r="C10" s="20">
        <f t="shared" ref="C10:E10" si="0">SUM(C4:C9)</f>
        <v>107</v>
      </c>
      <c r="D10" s="20">
        <f t="shared" si="0"/>
        <v>62</v>
      </c>
      <c r="E10" s="20">
        <f t="shared" si="0"/>
        <v>69</v>
      </c>
      <c r="F10" s="21"/>
    </row>
    <row r="11" spans="1:6" x14ac:dyDescent="0.25">
      <c r="A11" s="22" t="s">
        <v>24</v>
      </c>
      <c r="B11" s="9"/>
      <c r="C11" s="9"/>
      <c r="D11" s="9"/>
      <c r="E11" s="9"/>
      <c r="F11" s="10"/>
    </row>
    <row r="12" spans="1:6" ht="27.6" x14ac:dyDescent="0.25">
      <c r="A12" s="23" t="s">
        <v>25</v>
      </c>
      <c r="B12" s="24" t="s">
        <v>14</v>
      </c>
      <c r="C12" s="13" t="s">
        <v>26</v>
      </c>
      <c r="D12" s="13" t="s">
        <v>26</v>
      </c>
      <c r="E12" s="13" t="s">
        <v>26</v>
      </c>
      <c r="F12" s="25">
        <f t="shared" ref="F12:F47" si="1">COUNTIF(C12:E12,"=N")</f>
        <v>0</v>
      </c>
    </row>
    <row r="13" spans="1:6" x14ac:dyDescent="0.25">
      <c r="A13" s="23" t="s">
        <v>27</v>
      </c>
      <c r="B13" s="24"/>
      <c r="C13" s="13" t="s">
        <v>26</v>
      </c>
      <c r="D13" s="13" t="s">
        <v>26</v>
      </c>
      <c r="E13" s="13" t="s">
        <v>26</v>
      </c>
      <c r="F13" s="25">
        <f t="shared" si="1"/>
        <v>0</v>
      </c>
    </row>
    <row r="14" spans="1:6" ht="28.8" x14ac:dyDescent="0.25">
      <c r="A14" s="11" t="s">
        <v>28</v>
      </c>
      <c r="B14" s="24"/>
      <c r="C14" s="13" t="s">
        <v>26</v>
      </c>
      <c r="D14" s="13" t="s">
        <v>26</v>
      </c>
      <c r="E14" s="13" t="s">
        <v>26</v>
      </c>
      <c r="F14" s="25">
        <f t="shared" si="1"/>
        <v>0</v>
      </c>
    </row>
    <row r="15" spans="1:6" ht="28.8" x14ac:dyDescent="0.25">
      <c r="A15" s="11" t="s">
        <v>29</v>
      </c>
      <c r="B15" s="24"/>
      <c r="C15" s="13" t="s">
        <v>26</v>
      </c>
      <c r="D15" s="13" t="s">
        <v>26</v>
      </c>
      <c r="E15" s="13" t="s">
        <v>26</v>
      </c>
      <c r="F15" s="25">
        <f t="shared" si="1"/>
        <v>0</v>
      </c>
    </row>
    <row r="16" spans="1:6" x14ac:dyDescent="0.25">
      <c r="A16" s="23" t="s">
        <v>30</v>
      </c>
      <c r="B16" s="26" t="s">
        <v>12</v>
      </c>
      <c r="C16" s="13" t="s">
        <v>26</v>
      </c>
      <c r="D16" s="13" t="s">
        <v>26</v>
      </c>
      <c r="E16" s="13" t="s">
        <v>26</v>
      </c>
      <c r="F16" s="25">
        <f t="shared" si="1"/>
        <v>0</v>
      </c>
    </row>
    <row r="17" spans="1:6" ht="27.6" x14ac:dyDescent="0.25">
      <c r="A17" s="23" t="s">
        <v>31</v>
      </c>
      <c r="B17" s="27"/>
      <c r="C17" s="13" t="s">
        <v>26</v>
      </c>
      <c r="D17" s="13" t="s">
        <v>26</v>
      </c>
      <c r="E17" s="13" t="s">
        <v>26</v>
      </c>
      <c r="F17" s="25">
        <f t="shared" si="1"/>
        <v>0</v>
      </c>
    </row>
    <row r="18" spans="1:6" ht="28.8" x14ac:dyDescent="0.25">
      <c r="A18" s="11" t="s">
        <v>32</v>
      </c>
      <c r="B18" s="27"/>
      <c r="C18" s="13" t="s">
        <v>26</v>
      </c>
      <c r="D18" s="13" t="s">
        <v>26</v>
      </c>
      <c r="E18" s="13" t="s">
        <v>26</v>
      </c>
      <c r="F18" s="25">
        <f t="shared" si="1"/>
        <v>0</v>
      </c>
    </row>
    <row r="19" spans="1:6" ht="57.6" x14ac:dyDescent="0.3">
      <c r="A19" s="28" t="s">
        <v>33</v>
      </c>
      <c r="B19" s="27"/>
      <c r="C19" s="13" t="s">
        <v>26</v>
      </c>
      <c r="D19" s="13" t="s">
        <v>26</v>
      </c>
      <c r="E19" s="13" t="s">
        <v>26</v>
      </c>
      <c r="F19" s="25">
        <f t="shared" si="1"/>
        <v>0</v>
      </c>
    </row>
    <row r="20" spans="1:6" x14ac:dyDescent="0.25">
      <c r="A20" s="23" t="s">
        <v>34</v>
      </c>
      <c r="B20" s="27"/>
      <c r="C20" s="13" t="s">
        <v>26</v>
      </c>
      <c r="D20" s="13" t="s">
        <v>26</v>
      </c>
      <c r="E20" s="13" t="s">
        <v>26</v>
      </c>
      <c r="F20" s="25">
        <f t="shared" si="1"/>
        <v>0</v>
      </c>
    </row>
    <row r="21" spans="1:6" ht="27.6" x14ac:dyDescent="0.25">
      <c r="A21" s="23" t="s">
        <v>35</v>
      </c>
      <c r="B21" s="27"/>
      <c r="C21" s="13" t="s">
        <v>26</v>
      </c>
      <c r="D21" s="13" t="s">
        <v>26</v>
      </c>
      <c r="E21" s="13" t="s">
        <v>26</v>
      </c>
      <c r="F21" s="25">
        <f t="shared" si="1"/>
        <v>0</v>
      </c>
    </row>
    <row r="22" spans="1:6" ht="27.6" x14ac:dyDescent="0.25">
      <c r="A22" s="23" t="s">
        <v>36</v>
      </c>
      <c r="B22" s="27"/>
      <c r="C22" s="13" t="s">
        <v>26</v>
      </c>
      <c r="D22" s="13" t="s">
        <v>26</v>
      </c>
      <c r="E22" s="13" t="s">
        <v>26</v>
      </c>
      <c r="F22" s="25">
        <f t="shared" si="1"/>
        <v>0</v>
      </c>
    </row>
    <row r="23" spans="1:6" ht="27.6" x14ac:dyDescent="0.25">
      <c r="A23" s="23" t="s">
        <v>37</v>
      </c>
      <c r="B23" s="27"/>
      <c r="C23" s="13" t="s">
        <v>26</v>
      </c>
      <c r="D23" s="13" t="s">
        <v>26</v>
      </c>
      <c r="E23" s="13" t="s">
        <v>26</v>
      </c>
      <c r="F23" s="25">
        <f t="shared" si="1"/>
        <v>0</v>
      </c>
    </row>
    <row r="24" spans="1:6" x14ac:dyDescent="0.25">
      <c r="A24" s="23" t="s">
        <v>38</v>
      </c>
      <c r="B24" s="27"/>
      <c r="C24" s="13" t="s">
        <v>26</v>
      </c>
      <c r="D24" s="13" t="s">
        <v>26</v>
      </c>
      <c r="E24" s="13" t="s">
        <v>26</v>
      </c>
      <c r="F24" s="25">
        <f t="shared" si="1"/>
        <v>0</v>
      </c>
    </row>
    <row r="25" spans="1:6" ht="27.6" x14ac:dyDescent="0.25">
      <c r="A25" s="23" t="s">
        <v>39</v>
      </c>
      <c r="B25" s="29"/>
      <c r="C25" s="13" t="s">
        <v>26</v>
      </c>
      <c r="D25" s="13" t="s">
        <v>26</v>
      </c>
      <c r="E25" s="13" t="s">
        <v>26</v>
      </c>
      <c r="F25" s="25">
        <f t="shared" si="1"/>
        <v>0</v>
      </c>
    </row>
    <row r="26" spans="1:6" x14ac:dyDescent="0.25">
      <c r="A26" s="23" t="s">
        <v>40</v>
      </c>
      <c r="B26" s="26" t="s">
        <v>14</v>
      </c>
      <c r="C26" s="13" t="s">
        <v>26</v>
      </c>
      <c r="D26" s="13" t="s">
        <v>26</v>
      </c>
      <c r="E26" s="13" t="s">
        <v>26</v>
      </c>
      <c r="F26" s="25">
        <f t="shared" si="1"/>
        <v>0</v>
      </c>
    </row>
    <row r="27" spans="1:6" x14ac:dyDescent="0.25">
      <c r="A27" s="23" t="s">
        <v>41</v>
      </c>
      <c r="B27" s="27"/>
      <c r="C27" s="13" t="s">
        <v>26</v>
      </c>
      <c r="D27" s="13" t="s">
        <v>26</v>
      </c>
      <c r="E27" s="13" t="s">
        <v>26</v>
      </c>
      <c r="F27" s="25">
        <f t="shared" si="1"/>
        <v>0</v>
      </c>
    </row>
    <row r="28" spans="1:6" ht="27.6" x14ac:dyDescent="0.25">
      <c r="A28" s="23" t="s">
        <v>42</v>
      </c>
      <c r="B28" s="27"/>
      <c r="C28" s="13" t="s">
        <v>26</v>
      </c>
      <c r="D28" s="13" t="s">
        <v>26</v>
      </c>
      <c r="E28" s="13" t="s">
        <v>26</v>
      </c>
      <c r="F28" s="25">
        <f t="shared" si="1"/>
        <v>0</v>
      </c>
    </row>
    <row r="29" spans="1:6" x14ac:dyDescent="0.25">
      <c r="A29" s="23" t="s">
        <v>43</v>
      </c>
      <c r="B29" s="27"/>
      <c r="C29" s="13" t="s">
        <v>26</v>
      </c>
      <c r="D29" s="13" t="s">
        <v>26</v>
      </c>
      <c r="E29" s="13" t="s">
        <v>26</v>
      </c>
      <c r="F29" s="25">
        <f t="shared" si="1"/>
        <v>0</v>
      </c>
    </row>
    <row r="30" spans="1:6" x14ac:dyDescent="0.25">
      <c r="A30" s="23" t="s">
        <v>44</v>
      </c>
      <c r="B30" s="27"/>
      <c r="C30" s="13" t="s">
        <v>26</v>
      </c>
      <c r="D30" s="13" t="s">
        <v>26</v>
      </c>
      <c r="E30" s="13" t="s">
        <v>26</v>
      </c>
      <c r="F30" s="25">
        <f t="shared" si="1"/>
        <v>0</v>
      </c>
    </row>
    <row r="31" spans="1:6" x14ac:dyDescent="0.25">
      <c r="A31" s="23" t="s">
        <v>45</v>
      </c>
      <c r="B31" s="27"/>
      <c r="C31" s="13" t="s">
        <v>26</v>
      </c>
      <c r="D31" s="13" t="s">
        <v>26</v>
      </c>
      <c r="E31" s="13" t="s">
        <v>26</v>
      </c>
      <c r="F31" s="25">
        <f t="shared" si="1"/>
        <v>0</v>
      </c>
    </row>
    <row r="32" spans="1:6" ht="27.6" x14ac:dyDescent="0.25">
      <c r="A32" s="23" t="s">
        <v>46</v>
      </c>
      <c r="B32" s="27"/>
      <c r="C32" s="13" t="s">
        <v>26</v>
      </c>
      <c r="D32" s="13" t="s">
        <v>26</v>
      </c>
      <c r="E32" s="13" t="s">
        <v>26</v>
      </c>
      <c r="F32" s="25">
        <f t="shared" si="1"/>
        <v>0</v>
      </c>
    </row>
    <row r="33" spans="1:6" x14ac:dyDescent="0.25">
      <c r="A33" s="23" t="s">
        <v>47</v>
      </c>
      <c r="B33" s="27"/>
      <c r="C33" s="13" t="s">
        <v>26</v>
      </c>
      <c r="D33" s="13" t="s">
        <v>26</v>
      </c>
      <c r="E33" s="13" t="s">
        <v>26</v>
      </c>
      <c r="F33" s="25">
        <f t="shared" si="1"/>
        <v>0</v>
      </c>
    </row>
    <row r="34" spans="1:6" ht="27.6" x14ac:dyDescent="0.25">
      <c r="A34" s="23" t="s">
        <v>48</v>
      </c>
      <c r="B34" s="27"/>
      <c r="C34" s="13" t="s">
        <v>26</v>
      </c>
      <c r="D34" s="13" t="s">
        <v>26</v>
      </c>
      <c r="E34" s="13" t="s">
        <v>26</v>
      </c>
      <c r="F34" s="25">
        <f t="shared" si="1"/>
        <v>0</v>
      </c>
    </row>
    <row r="35" spans="1:6" ht="27.6" x14ac:dyDescent="0.25">
      <c r="A35" s="23" t="s">
        <v>49</v>
      </c>
      <c r="B35" s="27"/>
      <c r="C35" s="13" t="s">
        <v>26</v>
      </c>
      <c r="D35" s="13" t="s">
        <v>26</v>
      </c>
      <c r="E35" s="13" t="s">
        <v>26</v>
      </c>
      <c r="F35" s="25">
        <f t="shared" si="1"/>
        <v>0</v>
      </c>
    </row>
    <row r="36" spans="1:6" x14ac:dyDescent="0.25">
      <c r="A36" s="23" t="s">
        <v>50</v>
      </c>
      <c r="B36" s="27"/>
      <c r="C36" s="13" t="s">
        <v>26</v>
      </c>
      <c r="D36" s="13" t="s">
        <v>26</v>
      </c>
      <c r="E36" s="13" t="s">
        <v>26</v>
      </c>
      <c r="F36" s="25">
        <f t="shared" si="1"/>
        <v>0</v>
      </c>
    </row>
    <row r="37" spans="1:6" x14ac:dyDescent="0.25">
      <c r="A37" s="23" t="s">
        <v>51</v>
      </c>
      <c r="B37" s="27"/>
      <c r="C37" s="13" t="s">
        <v>26</v>
      </c>
      <c r="D37" s="13" t="s">
        <v>26</v>
      </c>
      <c r="E37" s="13" t="s">
        <v>26</v>
      </c>
      <c r="F37" s="25">
        <f t="shared" si="1"/>
        <v>0</v>
      </c>
    </row>
    <row r="38" spans="1:6" x14ac:dyDescent="0.25">
      <c r="A38" s="23" t="s">
        <v>52</v>
      </c>
      <c r="B38" s="27"/>
      <c r="C38" s="13" t="s">
        <v>26</v>
      </c>
      <c r="D38" s="13" t="s">
        <v>53</v>
      </c>
      <c r="E38" s="13" t="s">
        <v>26</v>
      </c>
      <c r="F38" s="25">
        <f t="shared" si="1"/>
        <v>1</v>
      </c>
    </row>
    <row r="39" spans="1:6" x14ac:dyDescent="0.25">
      <c r="A39" s="23" t="s">
        <v>54</v>
      </c>
      <c r="B39" s="27"/>
      <c r="C39" s="13" t="s">
        <v>26</v>
      </c>
      <c r="D39" s="13" t="s">
        <v>53</v>
      </c>
      <c r="E39" s="13" t="s">
        <v>26</v>
      </c>
      <c r="F39" s="25">
        <f t="shared" si="1"/>
        <v>1</v>
      </c>
    </row>
    <row r="40" spans="1:6" x14ac:dyDescent="0.25">
      <c r="A40" s="23" t="s">
        <v>55</v>
      </c>
      <c r="B40" s="27"/>
      <c r="C40" s="13" t="s">
        <v>26</v>
      </c>
      <c r="D40" s="13" t="s">
        <v>53</v>
      </c>
      <c r="E40" s="13" t="s">
        <v>26</v>
      </c>
      <c r="F40" s="25">
        <f t="shared" si="1"/>
        <v>1</v>
      </c>
    </row>
    <row r="41" spans="1:6" x14ac:dyDescent="0.25">
      <c r="A41" s="23" t="s">
        <v>56</v>
      </c>
      <c r="B41" s="27"/>
      <c r="C41" s="13" t="s">
        <v>26</v>
      </c>
      <c r="D41" s="13" t="s">
        <v>53</v>
      </c>
      <c r="E41" s="13" t="s">
        <v>26</v>
      </c>
      <c r="F41" s="25">
        <f t="shared" si="1"/>
        <v>1</v>
      </c>
    </row>
    <row r="42" spans="1:6" x14ac:dyDescent="0.25">
      <c r="A42" s="23" t="s">
        <v>57</v>
      </c>
      <c r="B42" s="27"/>
      <c r="C42" s="13" t="s">
        <v>26</v>
      </c>
      <c r="D42" s="13" t="s">
        <v>53</v>
      </c>
      <c r="E42" s="13" t="s">
        <v>26</v>
      </c>
      <c r="F42" s="25">
        <f t="shared" si="1"/>
        <v>1</v>
      </c>
    </row>
    <row r="43" spans="1:6" ht="27.6" x14ac:dyDescent="0.25">
      <c r="A43" s="23" t="s">
        <v>58</v>
      </c>
      <c r="B43" s="29"/>
      <c r="C43" s="13" t="s">
        <v>26</v>
      </c>
      <c r="D43" s="13" t="s">
        <v>26</v>
      </c>
      <c r="E43" s="13" t="s">
        <v>26</v>
      </c>
      <c r="F43" s="25">
        <f t="shared" si="1"/>
        <v>0</v>
      </c>
    </row>
    <row r="44" spans="1:6" ht="27.6" x14ac:dyDescent="0.25">
      <c r="A44" s="23" t="s">
        <v>59</v>
      </c>
      <c r="B44" s="26" t="s">
        <v>60</v>
      </c>
      <c r="C44" s="13" t="s">
        <v>26</v>
      </c>
      <c r="D44" s="13" t="s">
        <v>26</v>
      </c>
      <c r="E44" s="13" t="s">
        <v>26</v>
      </c>
      <c r="F44" s="25">
        <f t="shared" si="1"/>
        <v>0</v>
      </c>
    </row>
    <row r="45" spans="1:6" ht="69" x14ac:dyDescent="0.25">
      <c r="A45" s="23" t="s">
        <v>61</v>
      </c>
      <c r="B45" s="27"/>
      <c r="C45" s="13" t="s">
        <v>26</v>
      </c>
      <c r="D45" s="13" t="s">
        <v>26</v>
      </c>
      <c r="E45" s="13" t="s">
        <v>26</v>
      </c>
      <c r="F45" s="25">
        <f t="shared" si="1"/>
        <v>0</v>
      </c>
    </row>
    <row r="46" spans="1:6" ht="28.8" x14ac:dyDescent="0.3">
      <c r="A46" s="28" t="s">
        <v>62</v>
      </c>
      <c r="B46" s="27"/>
      <c r="C46" s="13" t="s">
        <v>26</v>
      </c>
      <c r="D46" s="13" t="s">
        <v>26</v>
      </c>
      <c r="E46" s="13" t="s">
        <v>26</v>
      </c>
      <c r="F46" s="25">
        <f t="shared" si="1"/>
        <v>0</v>
      </c>
    </row>
    <row r="47" spans="1:6" ht="28.8" x14ac:dyDescent="0.3">
      <c r="A47" s="28" t="s">
        <v>63</v>
      </c>
      <c r="B47" s="27" t="s">
        <v>64</v>
      </c>
      <c r="C47" s="13" t="s">
        <v>26</v>
      </c>
      <c r="D47" s="13" t="s">
        <v>26</v>
      </c>
      <c r="E47" s="13" t="s">
        <v>26</v>
      </c>
      <c r="F47" s="25">
        <f t="shared" si="1"/>
        <v>0</v>
      </c>
    </row>
    <row r="48" spans="1:6" ht="43.2" x14ac:dyDescent="0.3">
      <c r="A48" s="28" t="s">
        <v>65</v>
      </c>
      <c r="B48" s="29"/>
      <c r="C48" s="13" t="s">
        <v>26</v>
      </c>
      <c r="D48" s="13" t="s">
        <v>26</v>
      </c>
      <c r="E48" s="13" t="s">
        <v>26</v>
      </c>
      <c r="F48" s="25">
        <f>COUNTIF(C48:E48,"=N")</f>
        <v>0</v>
      </c>
    </row>
    <row r="49" spans="1:10" s="7" customFormat="1" x14ac:dyDescent="0.25">
      <c r="A49" s="30" t="s">
        <v>66</v>
      </c>
      <c r="B49" s="31" t="s">
        <v>67</v>
      </c>
      <c r="C49" s="13" t="s">
        <v>26</v>
      </c>
      <c r="D49" s="13" t="s">
        <v>26</v>
      </c>
      <c r="E49" s="13" t="s">
        <v>26</v>
      </c>
      <c r="F49" s="25">
        <f>COUNTIF(C49:E49,"=N")</f>
        <v>0</v>
      </c>
    </row>
    <row r="50" spans="1:10" s="7" customFormat="1" x14ac:dyDescent="0.25">
      <c r="A50" s="32" t="s">
        <v>68</v>
      </c>
      <c r="B50" s="33" t="s">
        <v>69</v>
      </c>
      <c r="C50" s="33" t="str">
        <f>IF(C49="","",IF(C10&gt;=80,"Y","N"))</f>
        <v>Y</v>
      </c>
      <c r="D50" s="33" t="str">
        <f>IF(D49="","",IF(D10&gt;=80,"Y","N"))</f>
        <v>N</v>
      </c>
      <c r="E50" s="33" t="str">
        <f>IF(E49="","",IF(E10&gt;=80,"Y","N"))</f>
        <v>N</v>
      </c>
      <c r="F50" s="25">
        <f>COUNTIF(C50:E50,"=N")</f>
        <v>2</v>
      </c>
    </row>
    <row r="51" spans="1:10" s="7" customFormat="1" x14ac:dyDescent="0.25">
      <c r="A51" s="32" t="s">
        <v>70</v>
      </c>
      <c r="B51" s="33" t="s">
        <v>69</v>
      </c>
      <c r="C51" s="33" t="str">
        <f>IF(C48="","",IF(OR(C12="N",C13="N",C14="N",C15="N",C16="N",C17="N",C18="N",C19="N",C20="N",C21="N",C22="N",C23="N",C24="N",C25="N",C26="N",C27="N",C28="N",C29="N",C30="N",C31="N",C32="N",C33="N",C34="N",C35="N",C36="N",C37="N",C38="N",C39="N",C40="N",C41="N",C42="N",C43="N",C44="N",C45="N",C46="N",C47="N",C48="N",C49="N",C50="N"),"N","Y"))</f>
        <v>Y</v>
      </c>
      <c r="D51" s="33" t="str">
        <f t="shared" ref="D51:E51" si="2">IF(D48="","",IF(OR(D12="N",D13="N",D14="N",D15="N",D16="N",D17="N",D18="N",D19="N",D20="N",D21="N",D22="N",D23="N",D24="N",D25="N",D26="N",D27="N",D28="N",D29="N",D30="N",D31="N",D32="N",D33="N",D34="N",D35="N",D36="N",D37="N",D38="N",D39="N",D40="N",D41="N",D42="N",D43="N",D44="N",D45="N",D46="N",D47="N",D48="N",D49="N",D50="N"),"N","Y"))</f>
        <v>N</v>
      </c>
      <c r="E51" s="33" t="str">
        <f t="shared" si="2"/>
        <v>N</v>
      </c>
      <c r="F51" s="25">
        <f>COUNTIF(C51:E51,"=N")</f>
        <v>2</v>
      </c>
    </row>
    <row r="52" spans="1:10" x14ac:dyDescent="0.25">
      <c r="A52" s="22" t="s">
        <v>71</v>
      </c>
      <c r="B52" s="9"/>
      <c r="C52" s="9"/>
      <c r="D52" s="9"/>
      <c r="E52" s="9"/>
      <c r="F52" s="10"/>
    </row>
    <row r="53" spans="1:10" x14ac:dyDescent="0.25">
      <c r="A53" s="30" t="s">
        <v>72</v>
      </c>
      <c r="B53" s="34" t="s">
        <v>12</v>
      </c>
      <c r="C53" s="13">
        <v>1</v>
      </c>
      <c r="D53" s="13">
        <v>1</v>
      </c>
      <c r="E53" s="13">
        <v>1</v>
      </c>
      <c r="F53" s="35"/>
    </row>
    <row r="54" spans="1:10" ht="27.6" x14ac:dyDescent="0.25">
      <c r="A54" s="30" t="s">
        <v>73</v>
      </c>
      <c r="B54" s="24" t="s">
        <v>60</v>
      </c>
      <c r="C54" s="13" t="s">
        <v>26</v>
      </c>
      <c r="D54" s="13" t="s">
        <v>53</v>
      </c>
      <c r="E54" s="13" t="s">
        <v>53</v>
      </c>
      <c r="F54" s="25">
        <f>COUNTIF(C54:E54,"=N")</f>
        <v>2</v>
      </c>
      <c r="J54" s="36"/>
    </row>
    <row r="55" spans="1:10" ht="27.6" x14ac:dyDescent="0.25">
      <c r="A55" s="30" t="s">
        <v>74</v>
      </c>
      <c r="B55" s="24"/>
      <c r="C55" s="13" t="s">
        <v>26</v>
      </c>
      <c r="D55" s="13" t="s">
        <v>26</v>
      </c>
      <c r="E55" s="13" t="s">
        <v>26</v>
      </c>
      <c r="F55" s="25">
        <f>COUNTIF(C55:E55,"=N")</f>
        <v>0</v>
      </c>
      <c r="J55" s="36"/>
    </row>
    <row r="56" spans="1:10" ht="41.4" x14ac:dyDescent="0.25">
      <c r="A56" s="30" t="s">
        <v>75</v>
      </c>
      <c r="B56" s="24"/>
      <c r="C56" s="13" t="s">
        <v>26</v>
      </c>
      <c r="D56" s="13" t="s">
        <v>53</v>
      </c>
      <c r="E56" s="13" t="s">
        <v>53</v>
      </c>
      <c r="F56" s="25">
        <f>COUNTIF(C56:E56,"=N")</f>
        <v>2</v>
      </c>
      <c r="J56" s="36"/>
    </row>
    <row r="57" spans="1:10" ht="27.6" x14ac:dyDescent="0.25">
      <c r="A57" s="30" t="s">
        <v>76</v>
      </c>
      <c r="B57" s="24"/>
      <c r="C57" s="13" t="s">
        <v>26</v>
      </c>
      <c r="D57" s="13" t="s">
        <v>26</v>
      </c>
      <c r="E57" s="13" t="s">
        <v>26</v>
      </c>
      <c r="F57" s="25">
        <f>COUNTIF(C57:E57,"=N")</f>
        <v>0</v>
      </c>
      <c r="J57" s="36"/>
    </row>
    <row r="58" spans="1:10" ht="27.6" x14ac:dyDescent="0.25">
      <c r="A58" s="30" t="s">
        <v>77</v>
      </c>
      <c r="B58" s="34" t="s">
        <v>78</v>
      </c>
      <c r="C58" s="37">
        <v>3</v>
      </c>
      <c r="D58" s="37">
        <v>1</v>
      </c>
      <c r="E58" s="37">
        <v>2</v>
      </c>
      <c r="F58" s="35"/>
      <c r="J58" s="36"/>
    </row>
  </sheetData>
  <mergeCells count="10">
    <mergeCell ref="B26:B43"/>
    <mergeCell ref="B44:B46"/>
    <mergeCell ref="B47:B48"/>
    <mergeCell ref="B54:B57"/>
    <mergeCell ref="B1:B2"/>
    <mergeCell ref="F1:F2"/>
    <mergeCell ref="F4:F10"/>
    <mergeCell ref="A10:B10"/>
    <mergeCell ref="B12:B15"/>
    <mergeCell ref="B16:B25"/>
  </mergeCells>
  <conditionalFormatting sqref="C12:E51 C54:E57">
    <cfRule type="cellIs" dxfId="2" priority="3" operator="equal">
      <formula>"N"</formula>
    </cfRule>
  </conditionalFormatting>
  <conditionalFormatting sqref="F54:F57 F12:F24 F26:F51">
    <cfRule type="cellIs" dxfId="1" priority="2" operator="greaterThan">
      <formula>0</formula>
    </cfRule>
  </conditionalFormatting>
  <conditionalFormatting sqref="F25">
    <cfRule type="cellIs" dxfId="0" priority="1" operator="greaterThan">
      <formula>0</formula>
    </cfRule>
  </conditionalFormatting>
  <printOptions horizontalCentered="1"/>
  <pageMargins left="0.7" right="0.7" top="0.75" bottom="0.75" header="0.3" footer="0.3"/>
  <pageSetup paperSize="3" scale="67" orientation="portrait" r:id="rId1"/>
  <headerFooter>
    <oddHeader>&amp;C2019-104 RFA Scoring Sheets&amp;RPage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983A4B-1B03-4375-8545-26B30B1A4A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D8DA842-8228-4853-B5B2-8FDED00D90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E62D8B-C3AC-4EE6-9238-C432F5E1063B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enter scores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2020-01-02T17:20:02Z</dcterms:created>
  <dcterms:modified xsi:type="dcterms:W3CDTF">2020-01-02T17:20:25Z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