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85" yWindow="315" windowWidth="9945" windowHeight="6495" tabRatio="853"/>
  </bookViews>
  <sheets>
    <sheet name="All Applications" sheetId="12" r:id="rId1"/>
  </sheets>
  <definedNames>
    <definedName name="_xlnm.Print_Area" localSheetId="0">'All Applications'!$A$1:$R$15</definedName>
    <definedName name="_xlnm.Print_Titles" localSheetId="0">'All Applications'!$A:$A</definedName>
  </definedNames>
  <calcPr calcId="152511"/>
  <fileRecoveryPr autoRecover="0"/>
</workbook>
</file>

<file path=xl/calcChain.xml><?xml version="1.0" encoding="utf-8"?>
<calcChain xmlns="http://schemas.openxmlformats.org/spreadsheetml/2006/main">
  <c r="N3" i="12"/>
  <c r="P3" s="1"/>
  <c r="O4" l="1"/>
  <c r="O3"/>
  <c r="N4" l="1"/>
  <c r="P4" s="1"/>
</calcChain>
</file>

<file path=xl/sharedStrings.xml><?xml version="1.0" encoding="utf-8"?>
<sst xmlns="http://schemas.openxmlformats.org/spreadsheetml/2006/main" count="47" uniqueCount="42">
  <si>
    <t>Application Number</t>
  </si>
  <si>
    <t>Name of Contact Person</t>
  </si>
  <si>
    <t>Name of Developers</t>
  </si>
  <si>
    <t>Name of Development</t>
  </si>
  <si>
    <t>County</t>
  </si>
  <si>
    <t>Florida Job Creation Preference</t>
  </si>
  <si>
    <t>Lottery Number</t>
  </si>
  <si>
    <t>Total Points</t>
  </si>
  <si>
    <t>Dev Category</t>
  </si>
  <si>
    <t>County Award Tally</t>
  </si>
  <si>
    <t>Collier</t>
  </si>
  <si>
    <t>Hillsborough</t>
  </si>
  <si>
    <t>Martin</t>
  </si>
  <si>
    <t>SAIL Request Amount</t>
  </si>
  <si>
    <t>Number of Units</t>
  </si>
  <si>
    <t>SAIL Request as % of TDC</t>
  </si>
  <si>
    <t>SAIL Request as % of TDC Preference</t>
  </si>
  <si>
    <t>SAIL Leveraging</t>
  </si>
  <si>
    <t>2015-107S</t>
  </si>
  <si>
    <t>Timber Ridge at Sanders Pines Reserve</t>
  </si>
  <si>
    <t>2015-108S</t>
  </si>
  <si>
    <t>New Hope Community, Phase II</t>
  </si>
  <si>
    <t>Grove Pointe Apartments</t>
  </si>
  <si>
    <t>Steven C. Kirk</t>
  </si>
  <si>
    <t>Donna S. Carman</t>
  </si>
  <si>
    <t>Stephanie L. Williams-Baldwin</t>
  </si>
  <si>
    <t>Rural Neighborhoods, Incorporated ; Big Cypress Housing Corporation</t>
  </si>
  <si>
    <t>Indiantown Non Profit Housing, Incorporated</t>
  </si>
  <si>
    <t>Cornerstone Affordable Housing III, Inc. ; Crimson Pointe Development, LLC</t>
  </si>
  <si>
    <t>A/R</t>
  </si>
  <si>
    <t>R</t>
  </si>
  <si>
    <t>TDC</t>
  </si>
  <si>
    <t>Property is currently in Corp portfolio?</t>
  </si>
  <si>
    <t>Per Unit Rehabilitation Funding Preference</t>
  </si>
  <si>
    <t>Y</t>
  </si>
  <si>
    <t>N</t>
  </si>
  <si>
    <t>*Application rejected and not scored due to failure to meet Application fee submission requirement.</t>
  </si>
  <si>
    <t>2015-109S*</t>
  </si>
  <si>
    <t>Eligible Applications (in Application number order)</t>
  </si>
  <si>
    <t>Ineligible Applications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</si>
  <si>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</si>
  <si>
    <t>On March 20, 2015, the Board of Directors of Florida Housing Finance Corporation approved the Review Committee’s motion to adopt the scoring results above.</t>
  </si>
</sst>
</file>

<file path=xl/styles.xml><?xml version="1.0" encoding="utf-8"?>
<styleSheet xmlns="http://schemas.openxmlformats.org/spreadsheetml/2006/main">
  <numFmts count="2">
    <numFmt numFmtId="164" formatCode="&quot;$&quot;#,##0.00_);[Red]\(&quot;$&quot;#,##0.00\)"/>
    <numFmt numFmtId="165" formatCode="_(* #,##0.00_);_(* \(#,##0.00\);_(* &quot;-&quot;??_);_(@_)"/>
  </numFmts>
  <fonts count="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5" fontId="4" fillId="0" borderId="1" xfId="1" applyFont="1" applyBorder="1" applyAlignment="1">
      <alignment horizontal="left" vertical="center" wrapText="1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 applyProtection="1">
      <alignment horizontal="center" vertical="center" textRotation="90" wrapText="1"/>
      <protection locked="0"/>
    </xf>
    <xf numFmtId="0" fontId="3" fillId="0" borderId="1" xfId="3" applyFont="1" applyFill="1" applyBorder="1" applyAlignment="1">
      <alignment horizontal="center" vertical="center" textRotation="90" wrapText="1"/>
    </xf>
    <xf numFmtId="0" fontId="3" fillId="0" borderId="0" xfId="3" applyFont="1" applyFill="1" applyAlignment="1">
      <alignment horizontal="center" vertical="center" textRotation="90"/>
    </xf>
    <xf numFmtId="0" fontId="4" fillId="0" borderId="1" xfId="3" applyFont="1" applyFill="1" applyBorder="1" applyAlignment="1">
      <alignment horizontal="center" vertical="center"/>
    </xf>
    <xf numFmtId="10" fontId="4" fillId="0" borderId="1" xfId="4" applyNumberFormat="1" applyFont="1" applyBorder="1" applyAlignment="1" applyProtection="1">
      <alignment horizontal="center" vertical="center" wrapText="1"/>
      <protection locked="0"/>
    </xf>
    <xf numFmtId="165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1" xfId="3" applyFont="1" applyBorder="1" applyAlignment="1" applyProtection="1">
      <alignment horizontal="center" vertical="center" wrapText="1"/>
      <protection locked="0"/>
    </xf>
    <xf numFmtId="0" fontId="4" fillId="0" borderId="0" xfId="3" applyFont="1" applyAlignment="1">
      <alignment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NumberFormat="1" applyFont="1" applyBorder="1" applyAlignment="1" applyProtection="1">
      <alignment horizontal="center" vertical="center" wrapText="1"/>
      <protection locked="0"/>
    </xf>
    <xf numFmtId="164" fontId="4" fillId="0" borderId="0" xfId="3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3" applyFont="1" applyAlignment="1">
      <alignment vertical="center" wrapText="1"/>
    </xf>
    <xf numFmtId="0" fontId="4" fillId="0" borderId="0" xfId="3" applyFont="1" applyFill="1" applyAlignment="1">
      <alignment vertical="center"/>
    </xf>
    <xf numFmtId="0" fontId="4" fillId="0" borderId="0" xfId="0" applyFont="1" applyAlignment="1">
      <alignment horizontal="left" wrapText="1"/>
    </xf>
    <xf numFmtId="0" fontId="3" fillId="0" borderId="0" xfId="3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left" vertical="center" wrapText="1"/>
    </xf>
  </cellXfs>
  <cellStyles count="6">
    <cellStyle name="Comma" xfId="1" builtinId="3"/>
    <cellStyle name="Comma 2" xfId="2"/>
    <cellStyle name="Normal" xfId="0" builtinId="0"/>
    <cellStyle name="Normal 2" xfId="3"/>
    <cellStyle name="Normal 2 2" xfId="5"/>
    <cellStyle name="Percent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showGridLines="0" tabSelected="1" zoomScale="50" zoomScaleNormal="50" workbookViewId="0">
      <pane xSplit="1" ySplit="1" topLeftCell="B2" activePane="bottomRight" state="frozen"/>
      <selection activeCell="A6" sqref="A6:XFD6"/>
      <selection pane="topRight" activeCell="A6" sqref="A6:XFD6"/>
      <selection pane="bottomLeft" activeCell="A6" sqref="A6:XFD6"/>
      <selection pane="bottomRight" activeCell="B4" sqref="B4"/>
    </sheetView>
  </sheetViews>
  <sheetFormatPr defaultColWidth="9.140625" defaultRowHeight="12.75"/>
  <cols>
    <col min="1" max="1" width="12.5703125" style="17" customWidth="1"/>
    <col min="2" max="2" width="15.42578125" style="26" customWidth="1"/>
    <col min="3" max="3" width="11.42578125" style="17" bestFit="1" customWidth="1"/>
    <col min="4" max="4" width="15.28515625" style="17" customWidth="1"/>
    <col min="5" max="5" width="20.42578125" style="17" customWidth="1"/>
    <col min="6" max="6" width="10.28515625" style="17" hidden="1" customWidth="1"/>
    <col min="7" max="7" width="3.5703125" style="17" bestFit="1" customWidth="1"/>
    <col min="8" max="8" width="12.5703125" style="17" bestFit="1" customWidth="1"/>
    <col min="9" max="10" width="5.85546875" style="17" bestFit="1" customWidth="1"/>
    <col min="11" max="11" width="3.5703125" style="17" bestFit="1" customWidth="1"/>
    <col min="12" max="12" width="8.28515625" style="27" bestFit="1" customWidth="1"/>
    <col min="13" max="13" width="13.42578125" style="27" bestFit="1" customWidth="1"/>
    <col min="14" max="14" width="8.42578125" style="27" bestFit="1" customWidth="1"/>
    <col min="15" max="15" width="10.5703125" style="17" bestFit="1" customWidth="1"/>
    <col min="16" max="17" width="5.85546875" style="17" bestFit="1" customWidth="1"/>
    <col min="18" max="18" width="3.5703125" style="17" bestFit="1" customWidth="1"/>
    <col min="19" max="19" width="8.7109375" style="17" customWidth="1"/>
    <col min="20" max="20" width="11.140625" style="17" customWidth="1"/>
    <col min="21" max="21" width="7.7109375" style="17" customWidth="1"/>
    <col min="22" max="22" width="6.140625" style="17" bestFit="1" customWidth="1"/>
    <col min="23" max="23" width="9.140625" style="27"/>
    <col min="24" max="16384" width="9.140625" style="17"/>
  </cols>
  <sheetData>
    <row r="1" spans="1:23" s="12" customFormat="1" ht="129" customHeight="1">
      <c r="A1" s="10" t="s">
        <v>0</v>
      </c>
      <c r="B1" s="10" t="s">
        <v>3</v>
      </c>
      <c r="C1" s="10" t="s">
        <v>4</v>
      </c>
      <c r="D1" s="10" t="s">
        <v>1</v>
      </c>
      <c r="E1" s="10" t="s">
        <v>2</v>
      </c>
      <c r="F1" s="10" t="s">
        <v>8</v>
      </c>
      <c r="G1" s="11" t="s">
        <v>14</v>
      </c>
      <c r="H1" s="10" t="s">
        <v>13</v>
      </c>
      <c r="I1" s="10" t="s">
        <v>32</v>
      </c>
      <c r="J1" s="10" t="s">
        <v>9</v>
      </c>
      <c r="K1" s="10" t="s">
        <v>7</v>
      </c>
      <c r="L1" s="10" t="s">
        <v>33</v>
      </c>
      <c r="M1" s="10" t="s">
        <v>31</v>
      </c>
      <c r="N1" s="10" t="s">
        <v>15</v>
      </c>
      <c r="O1" s="10" t="s">
        <v>17</v>
      </c>
      <c r="P1" s="10" t="s">
        <v>16</v>
      </c>
      <c r="Q1" s="10" t="s">
        <v>5</v>
      </c>
      <c r="R1" s="10" t="s">
        <v>6</v>
      </c>
    </row>
    <row r="2" spans="1:23" s="12" customFormat="1" ht="27" customHeight="1">
      <c r="A2" s="29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23" ht="72.599999999999994" customHeight="1">
      <c r="A3" s="2" t="s">
        <v>18</v>
      </c>
      <c r="B3" s="2" t="s">
        <v>19</v>
      </c>
      <c r="C3" s="3" t="s">
        <v>10</v>
      </c>
      <c r="D3" s="4" t="s">
        <v>23</v>
      </c>
      <c r="E3" s="2" t="s">
        <v>26</v>
      </c>
      <c r="F3" s="3" t="s">
        <v>29</v>
      </c>
      <c r="G3" s="3">
        <v>74</v>
      </c>
      <c r="H3" s="5">
        <v>2215000</v>
      </c>
      <c r="I3" s="9" t="s">
        <v>34</v>
      </c>
      <c r="J3" s="13">
        <v>0</v>
      </c>
      <c r="K3" s="13">
        <v>42</v>
      </c>
      <c r="L3" s="9" t="s">
        <v>34</v>
      </c>
      <c r="M3" s="6">
        <v>4339285</v>
      </c>
      <c r="N3" s="14">
        <f>H3/M3</f>
        <v>0.51045275892226483</v>
      </c>
      <c r="O3" s="15">
        <f>H3/G3</f>
        <v>29932.432432432433</v>
      </c>
      <c r="P3" s="14" t="str">
        <f>IF(N3&gt;=0.9,"N","Y")</f>
        <v>Y</v>
      </c>
      <c r="Q3" s="16" t="s">
        <v>34</v>
      </c>
      <c r="R3" s="1">
        <v>2</v>
      </c>
      <c r="W3" s="17"/>
    </row>
    <row r="4" spans="1:23" ht="72.599999999999994" customHeight="1">
      <c r="A4" s="2" t="s">
        <v>20</v>
      </c>
      <c r="B4" s="2" t="s">
        <v>21</v>
      </c>
      <c r="C4" s="3" t="s">
        <v>12</v>
      </c>
      <c r="D4" s="4" t="s">
        <v>24</v>
      </c>
      <c r="E4" s="2" t="s">
        <v>27</v>
      </c>
      <c r="F4" s="3" t="s">
        <v>30</v>
      </c>
      <c r="G4" s="3">
        <v>57</v>
      </c>
      <c r="H4" s="5">
        <v>1710000</v>
      </c>
      <c r="I4" s="9" t="s">
        <v>34</v>
      </c>
      <c r="J4" s="13">
        <v>0</v>
      </c>
      <c r="K4" s="13">
        <v>36</v>
      </c>
      <c r="L4" s="9" t="s">
        <v>35</v>
      </c>
      <c r="M4" s="6">
        <v>1710000</v>
      </c>
      <c r="N4" s="14">
        <f>H4/M4</f>
        <v>1</v>
      </c>
      <c r="O4" s="15">
        <f t="shared" ref="O4" si="0">H4/G4</f>
        <v>30000</v>
      </c>
      <c r="P4" s="14" t="str">
        <f>IF(N4&gt;=0.9,"N","Y")</f>
        <v>N</v>
      </c>
      <c r="Q4" s="16" t="s">
        <v>34</v>
      </c>
      <c r="R4" s="1">
        <v>1</v>
      </c>
      <c r="W4" s="17"/>
    </row>
    <row r="5" spans="1:23" ht="26.45" customHeight="1">
      <c r="A5" s="29" t="s">
        <v>39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W5" s="17"/>
    </row>
    <row r="6" spans="1:23" ht="72.599999999999994" customHeight="1">
      <c r="A6" s="2" t="s">
        <v>37</v>
      </c>
      <c r="B6" s="2" t="s">
        <v>22</v>
      </c>
      <c r="C6" s="3" t="s">
        <v>11</v>
      </c>
      <c r="D6" s="4" t="s">
        <v>25</v>
      </c>
      <c r="E6" s="2" t="s">
        <v>28</v>
      </c>
      <c r="F6" s="3" t="s">
        <v>29</v>
      </c>
      <c r="G6" s="3">
        <v>80</v>
      </c>
      <c r="H6" s="5">
        <v>2400000</v>
      </c>
      <c r="I6" s="9"/>
      <c r="J6" s="13"/>
      <c r="K6" s="13"/>
      <c r="L6" s="9"/>
      <c r="M6" s="6"/>
      <c r="N6" s="14"/>
      <c r="O6" s="15"/>
      <c r="P6" s="14"/>
      <c r="Q6" s="16"/>
      <c r="R6" s="1">
        <v>3</v>
      </c>
      <c r="S6" s="7"/>
      <c r="W6" s="17"/>
    </row>
    <row r="7" spans="1:23">
      <c r="A7" s="8"/>
      <c r="B7" s="8"/>
      <c r="C7" s="18"/>
      <c r="D7" s="18"/>
      <c r="E7" s="18"/>
      <c r="F7" s="19"/>
      <c r="G7" s="20"/>
      <c r="H7" s="21"/>
      <c r="I7" s="21"/>
      <c r="J7" s="21"/>
      <c r="K7" s="19"/>
      <c r="L7" s="7"/>
      <c r="M7" s="7"/>
      <c r="N7" s="7"/>
      <c r="O7" s="19"/>
      <c r="P7" s="19"/>
      <c r="Q7" s="19"/>
      <c r="R7" s="19"/>
      <c r="S7" s="19"/>
      <c r="T7" s="19"/>
      <c r="U7" s="19"/>
      <c r="V7" s="7"/>
      <c r="W7" s="17"/>
    </row>
    <row r="8" spans="1:23" ht="24.6" customHeight="1">
      <c r="A8" s="22" t="s">
        <v>36</v>
      </c>
      <c r="B8" s="8"/>
      <c r="C8" s="18"/>
      <c r="D8" s="18"/>
      <c r="E8" s="18"/>
      <c r="F8" s="19"/>
      <c r="G8" s="20"/>
      <c r="H8" s="21"/>
      <c r="I8" s="21"/>
      <c r="J8" s="21"/>
      <c r="K8" s="19"/>
      <c r="L8" s="7"/>
      <c r="M8" s="7"/>
      <c r="N8" s="7"/>
      <c r="O8" s="19"/>
      <c r="P8" s="19"/>
      <c r="Q8" s="19"/>
      <c r="R8" s="19"/>
      <c r="S8" s="19"/>
      <c r="T8" s="19"/>
      <c r="U8" s="19"/>
      <c r="V8" s="7"/>
      <c r="W8" s="17"/>
    </row>
    <row r="9" spans="1:23">
      <c r="A9" s="8"/>
      <c r="B9" s="8"/>
      <c r="C9" s="18"/>
      <c r="D9" s="18"/>
      <c r="E9" s="18"/>
      <c r="F9" s="19"/>
      <c r="G9" s="20"/>
      <c r="H9" s="21"/>
      <c r="I9" s="21"/>
      <c r="J9" s="21"/>
      <c r="K9" s="19"/>
      <c r="L9" s="7"/>
      <c r="M9" s="7"/>
      <c r="N9" s="7"/>
      <c r="O9" s="19"/>
      <c r="P9" s="19"/>
      <c r="Q9" s="19"/>
      <c r="R9" s="19"/>
      <c r="S9" s="19"/>
      <c r="T9" s="19"/>
      <c r="U9" s="19"/>
      <c r="V9" s="7"/>
      <c r="W9" s="17"/>
    </row>
    <row r="10" spans="1:23">
      <c r="A10" s="28" t="s">
        <v>41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3"/>
      <c r="U10" s="23"/>
      <c r="W10" s="24"/>
    </row>
    <row r="11" spans="1:23">
      <c r="A11" s="30" t="s">
        <v>40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23"/>
      <c r="S11" s="23"/>
      <c r="T11" s="23"/>
      <c r="U11" s="23"/>
      <c r="W11" s="24"/>
    </row>
    <row r="12" spans="1:23" ht="12.9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25"/>
      <c r="S12" s="25"/>
      <c r="T12" s="25"/>
      <c r="U12" s="25"/>
      <c r="W12" s="24"/>
    </row>
    <row r="13" spans="1:2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25"/>
      <c r="S13" s="25"/>
      <c r="T13" s="25"/>
      <c r="U13" s="25"/>
      <c r="W13" s="24"/>
    </row>
    <row r="14" spans="1:23">
      <c r="W14" s="24"/>
    </row>
    <row r="15" spans="1:23">
      <c r="W15" s="24"/>
    </row>
    <row r="16" spans="1:23">
      <c r="W16" s="24"/>
    </row>
  </sheetData>
  <mergeCells count="4">
    <mergeCell ref="A10:S10"/>
    <mergeCell ref="A2:R2"/>
    <mergeCell ref="A5:R5"/>
    <mergeCell ref="A11:Q13"/>
  </mergeCells>
  <pageMargins left="0.7" right="0.7" top="0.75" bottom="0.75" header="0.3" footer="0.3"/>
  <pageSetup paperSize="5" scale="91" orientation="landscape" r:id="rId1"/>
  <headerFooter alignWithMargins="0">
    <oddHeader>&amp;C&amp;"Arial,Bold"&amp;14RFA 2014-117 – All Applications</oddHeader>
    <oddFooter>&amp;R3/20/15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Applications</vt:lpstr>
      <vt:lpstr>'All Applications'!Print_Area</vt:lpstr>
      <vt:lpstr>'All Applications'!Print_Titles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2017-03-04T07:03:18Z</dcterms:modified>
</cp:coreProperties>
</file>