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30" documentId="8_{3713EF5F-B8E2-4D70-966D-C70DF02AE93F}" xr6:coauthVersionLast="47" xr6:coauthVersionMax="47" xr10:uidLastSave="{FBC7B242-2714-4069-8583-CA164A56242C}"/>
  <bookViews>
    <workbookView xWindow="-120" yWindow="-120" windowWidth="29040" windowHeight="15720" xr2:uid="{55C911DE-51B0-4A46-AE28-4CB79C68CEF4}"/>
  </bookViews>
  <sheets>
    <sheet name="Invited to CU" sheetId="1" r:id="rId1"/>
  </sheets>
  <definedNames>
    <definedName name="_xlnm.Print_Titles" localSheetId="0">'Invited to CU'!$A:$A,'Invited to CU'!$1:$1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6" i="1" l="1"/>
  <c r="L6" i="1"/>
  <c r="T4" i="1"/>
  <c r="L4" i="1"/>
</calcChain>
</file>

<file path=xl/sharedStrings.xml><?xml version="1.0" encoding="utf-8"?>
<sst xmlns="http://schemas.openxmlformats.org/spreadsheetml/2006/main" count="259" uniqueCount="100">
  <si>
    <t>Application Number</t>
  </si>
  <si>
    <t>Name of Development</t>
  </si>
  <si>
    <t>County</t>
  </si>
  <si>
    <t>County Size</t>
  </si>
  <si>
    <t>Authorized Principal Representative</t>
  </si>
  <si>
    <t>Name of Developer</t>
  </si>
  <si>
    <t>Development Type</t>
  </si>
  <si>
    <t>Demo</t>
  </si>
  <si>
    <t>Units</t>
  </si>
  <si>
    <t>Live Local SAIL Base Request Amount</t>
  </si>
  <si>
    <t>ELI Request Amount</t>
  </si>
  <si>
    <t>Total Live Local SAIL Request Amount (SAIL plus ELI)</t>
  </si>
  <si>
    <t>MMRB Request Amount</t>
  </si>
  <si>
    <t>4% HC Request Amount</t>
  </si>
  <si>
    <t>Eligible For Funding?</t>
  </si>
  <si>
    <t>Funding Test Met?</t>
  </si>
  <si>
    <t>County Award Tally</t>
  </si>
  <si>
    <t>Publicly Owned Lands Development Goal</t>
  </si>
  <si>
    <t>Youth Aging Out of Foster Care Goal</t>
  </si>
  <si>
    <t>Urban In-Fill Development</t>
  </si>
  <si>
    <t>Mixed-Use Development</t>
  </si>
  <si>
    <t>Elderly, Mixed-Use  Development</t>
  </si>
  <si>
    <t>Florida Keys Area Goal</t>
  </si>
  <si>
    <t>Permit Ready Goal</t>
  </si>
  <si>
    <t>Priority Level</t>
  </si>
  <si>
    <t>Total Points</t>
  </si>
  <si>
    <t>Tier Level</t>
  </si>
  <si>
    <t>Corporation Funding PSAU</t>
  </si>
  <si>
    <t>A/B/C Leveraging</t>
  </si>
  <si>
    <t>Proximity Funding Preference</t>
  </si>
  <si>
    <t>Florida Job Creation Preference</t>
  </si>
  <si>
    <t>Lottery Number</t>
  </si>
  <si>
    <t>Apply County Award Tally?</t>
  </si>
  <si>
    <t>Miami-Dade</t>
  </si>
  <si>
    <t>L</t>
  </si>
  <si>
    <t>HR</t>
  </si>
  <si>
    <t>F</t>
  </si>
  <si>
    <t>Y</t>
  </si>
  <si>
    <t>N</t>
  </si>
  <si>
    <t>A</t>
  </si>
  <si>
    <t>2026-021BS</t>
  </si>
  <si>
    <t>Pinnacle at Southland</t>
  </si>
  <si>
    <t>David O. Deutch</t>
  </si>
  <si>
    <t>Pinnacle Communities, LLC</t>
  </si>
  <si>
    <t>E, Non-ALF</t>
  </si>
  <si>
    <t/>
  </si>
  <si>
    <t>C</t>
  </si>
  <si>
    <t>2026-018BS</t>
  </si>
  <si>
    <t>Lofts at Trumbo</t>
  </si>
  <si>
    <t>Monroe</t>
  </si>
  <si>
    <t>S</t>
  </si>
  <si>
    <t>James R. Hoover</t>
  </si>
  <si>
    <t>TVC Development, Inc.</t>
  </si>
  <si>
    <t>MR 4</t>
  </si>
  <si>
    <t>2026-001S</t>
  </si>
  <si>
    <t>Hollywood Vista</t>
  </si>
  <si>
    <t>Broward</t>
  </si>
  <si>
    <t>Matthew A. Rieger</t>
  </si>
  <si>
    <t>HTG Vista Developer, LLC</t>
  </si>
  <si>
    <t>B</t>
  </si>
  <si>
    <t>2026-013S</t>
  </si>
  <si>
    <t>Skyway Flats</t>
  </si>
  <si>
    <t>Pinellas</t>
  </si>
  <si>
    <t>C. Hunter Nelson</t>
  </si>
  <si>
    <t>ECG Pinellas Developer, LLC</t>
  </si>
  <si>
    <t>MR 5/6</t>
  </si>
  <si>
    <t>2026-042S</t>
  </si>
  <si>
    <t>Orange on 14th Street</t>
  </si>
  <si>
    <t>Manatee</t>
  </si>
  <si>
    <t>M</t>
  </si>
  <si>
    <t>Brian K Swanton</t>
  </si>
  <si>
    <t>Gorman &amp; Company, LLC</t>
  </si>
  <si>
    <t>2026-033BS</t>
  </si>
  <si>
    <t>RPV Parcel C</t>
  </si>
  <si>
    <t>Hillsborough</t>
  </si>
  <si>
    <t>Daniel Coakley</t>
  </si>
  <si>
    <t>RPV Parcel C Developer, LLC</t>
  </si>
  <si>
    <t>2026-006S</t>
  </si>
  <si>
    <t>Ekos at Bayonet Point III</t>
  </si>
  <si>
    <t>Pasco</t>
  </si>
  <si>
    <t>Christopher L. Shear</t>
  </si>
  <si>
    <t>MHP Pasco III Developer, LLC</t>
  </si>
  <si>
    <t>2026-024BS</t>
  </si>
  <si>
    <t>GHA Build First Site</t>
  </si>
  <si>
    <t>Alachua</t>
  </si>
  <si>
    <t>Renee Sandell</t>
  </si>
  <si>
    <t xml:space="preserve">Paces Preservation Partners, LLC; GHA Development, LLC </t>
  </si>
  <si>
    <t>2026-002BS</t>
  </si>
  <si>
    <t>Twin Lakes Estates - Phase III</t>
  </si>
  <si>
    <t>Polk</t>
  </si>
  <si>
    <t>HTG Twin Lakes III Developer, LLC; Polk County Housing Developers, Inc.</t>
  </si>
  <si>
    <t>G</t>
  </si>
  <si>
    <t>2026-004S</t>
  </si>
  <si>
    <t>Gallery at SoMi Parc Phase Two</t>
  </si>
  <si>
    <t>2026-007S</t>
  </si>
  <si>
    <t>Residences at the Carver</t>
  </si>
  <si>
    <t>Alberto Milo, Jr.</t>
  </si>
  <si>
    <t>Gallery at SoMi Parc Phase Two Developer, LLC</t>
  </si>
  <si>
    <t>Kenneth Naylor</t>
  </si>
  <si>
    <t>Carver Theater Development,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</si>
</sst>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>
      <alignment horizontal="center" vertical="center" textRotation="90" wrapText="1"/>
    </xf>
    <xf numFmtId="164" fontId="4" fillId="0" borderId="1" xfId="0" applyNumberFormat="1" applyFont="1" applyBorder="1" applyAlignment="1" applyProtection="1">
      <alignment horizontal="center" vertical="center" textRotation="90" wrapText="1"/>
      <protection locked="0"/>
    </xf>
    <xf numFmtId="0" fontId="4" fillId="0" borderId="1" xfId="0" applyFont="1" applyBorder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6" fontId="6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2" applyNumberFormat="1" applyFont="1" applyFill="1" applyBorder="1" applyAlignment="1">
      <alignment horizontal="center" vertical="center"/>
    </xf>
    <xf numFmtId="8" fontId="6" fillId="0" borderId="1" xfId="0" applyNumberFormat="1" applyFont="1" applyBorder="1" applyAlignment="1">
      <alignment horizontal="left" vertical="center" wrapText="1"/>
    </xf>
    <xf numFmtId="8" fontId="6" fillId="0" borderId="1" xfId="0" applyNumberFormat="1" applyFont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3">
    <cellStyle name="Comma" xfId="1" builtinId="3"/>
    <cellStyle name="Comma 3" xfId="2" xr:uid="{B0E53B74-3FB3-4757-A638-FD8C580E3C0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3F63-5E0C-4366-9EBC-D4906B5D24AE}">
  <sheetPr>
    <pageSetUpPr fitToPage="1"/>
  </sheetPr>
  <dimension ref="A1:AG47"/>
  <sheetViews>
    <sheetView showGridLines="0" tabSelected="1" zoomScale="130" zoomScaleNormal="130" workbookViewId="0">
      <pane ySplit="1" topLeftCell="A2" activePane="bottomLeft" state="frozen"/>
      <selection pane="bottomLeft" activeCell="A13" sqref="A13"/>
    </sheetView>
  </sheetViews>
  <sheetFormatPr defaultColWidth="9.1328125" defaultRowHeight="13.15" x14ac:dyDescent="0.35"/>
  <cols>
    <col min="1" max="1" width="12.86328125" style="1" customWidth="1"/>
    <col min="2" max="2" width="21.86328125" style="19" customWidth="1"/>
    <col min="3" max="3" width="12" style="1" bestFit="1" customWidth="1"/>
    <col min="4" max="4" width="3" style="2" bestFit="1" customWidth="1"/>
    <col min="5" max="5" width="12.86328125" style="2" customWidth="1"/>
    <col min="6" max="6" width="16.3984375" style="2" customWidth="1"/>
    <col min="7" max="7" width="4.3984375" style="1" hidden="1" customWidth="1"/>
    <col min="8" max="8" width="5.265625" style="1" customWidth="1"/>
    <col min="9" max="9" width="5.265625" style="2" customWidth="1"/>
    <col min="10" max="10" width="9.59765625" style="1" hidden="1" customWidth="1"/>
    <col min="11" max="11" width="9.86328125" style="2" hidden="1" customWidth="1"/>
    <col min="12" max="12" width="11.3984375" style="2" customWidth="1"/>
    <col min="13" max="13" width="12.1328125" style="1" hidden="1" customWidth="1"/>
    <col min="14" max="14" width="5.1328125" style="1" hidden="1" customWidth="1"/>
    <col min="15" max="15" width="5.3984375" style="1" hidden="1" customWidth="1"/>
    <col min="16" max="17" width="5" style="1" hidden="1" customWidth="1"/>
    <col min="18" max="18" width="10" style="1" bestFit="1" customWidth="1"/>
    <col min="19" max="19" width="7.73046875" style="1" bestFit="1" customWidth="1"/>
    <col min="20" max="21" width="5.3984375" style="1" bestFit="1" customWidth="1"/>
    <col min="22" max="22" width="7.73046875" style="1" bestFit="1" customWidth="1"/>
    <col min="23" max="23" width="5.3984375" style="1" bestFit="1" customWidth="1"/>
    <col min="24" max="24" width="5.3984375" style="1" customWidth="1"/>
    <col min="25" max="25" width="3.1328125" style="1" bestFit="1" customWidth="1"/>
    <col min="26" max="26" width="3.1328125" style="1" customWidth="1"/>
    <col min="27" max="27" width="3.1328125" style="1" bestFit="1" customWidth="1"/>
    <col min="28" max="28" width="5.3984375" style="1" hidden="1" customWidth="1"/>
    <col min="29" max="29" width="5.3984375" style="1" bestFit="1" customWidth="1"/>
    <col min="30" max="31" width="7.73046875" style="1" bestFit="1" customWidth="1"/>
    <col min="32" max="32" width="3.1328125" style="1" bestFit="1" customWidth="1"/>
    <col min="33" max="33" width="3.1328125" style="1" hidden="1" customWidth="1"/>
    <col min="34" max="16384" width="9.1328125" style="1"/>
  </cols>
  <sheetData>
    <row r="1" spans="1:33" s="7" customFormat="1" ht="71.099999999999994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4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6" t="s">
        <v>32</v>
      </c>
    </row>
    <row r="2" spans="1:33" ht="23.25" x14ac:dyDescent="0.35">
      <c r="A2" s="8" t="s">
        <v>54</v>
      </c>
      <c r="B2" s="8" t="s">
        <v>55</v>
      </c>
      <c r="C2" s="8" t="s">
        <v>56</v>
      </c>
      <c r="D2" s="9" t="s">
        <v>34</v>
      </c>
      <c r="E2" s="8" t="s">
        <v>57</v>
      </c>
      <c r="F2" s="8" t="s">
        <v>58</v>
      </c>
      <c r="G2" s="10" t="s">
        <v>35</v>
      </c>
      <c r="H2" s="9" t="s">
        <v>36</v>
      </c>
      <c r="I2" s="9">
        <v>118</v>
      </c>
      <c r="J2" s="11">
        <v>7316000</v>
      </c>
      <c r="K2" s="11">
        <v>0</v>
      </c>
      <c r="L2" s="12">
        <v>7316000</v>
      </c>
      <c r="M2" s="8"/>
      <c r="N2" s="11">
        <v>2488510</v>
      </c>
      <c r="O2" s="13" t="s">
        <v>37</v>
      </c>
      <c r="P2" s="14" t="s">
        <v>37</v>
      </c>
      <c r="Q2" s="14">
        <v>1</v>
      </c>
      <c r="R2" s="13" t="s">
        <v>37</v>
      </c>
      <c r="S2" s="13" t="s">
        <v>37</v>
      </c>
      <c r="T2" s="13" t="s">
        <v>37</v>
      </c>
      <c r="U2" s="13" t="s">
        <v>37</v>
      </c>
      <c r="V2" s="13" t="s">
        <v>38</v>
      </c>
      <c r="W2" s="13" t="s">
        <v>38</v>
      </c>
      <c r="X2" s="13" t="s">
        <v>38</v>
      </c>
      <c r="Y2" s="14">
        <v>1</v>
      </c>
      <c r="Z2" s="13">
        <v>10</v>
      </c>
      <c r="AA2" s="14">
        <v>1</v>
      </c>
      <c r="AB2" s="15">
        <v>45046.57</v>
      </c>
      <c r="AC2" s="16" t="s">
        <v>59</v>
      </c>
      <c r="AD2" s="17" t="s">
        <v>37</v>
      </c>
      <c r="AE2" s="13" t="s">
        <v>37</v>
      </c>
      <c r="AF2" s="9">
        <v>8</v>
      </c>
      <c r="AG2" s="13" t="s">
        <v>37</v>
      </c>
    </row>
    <row r="3" spans="1:33" ht="46.5" x14ac:dyDescent="0.35">
      <c r="A3" s="8" t="s">
        <v>87</v>
      </c>
      <c r="B3" s="8" t="s">
        <v>88</v>
      </c>
      <c r="C3" s="8" t="s">
        <v>89</v>
      </c>
      <c r="D3" s="9" t="s">
        <v>34</v>
      </c>
      <c r="E3" s="8" t="s">
        <v>57</v>
      </c>
      <c r="F3" s="8" t="s">
        <v>90</v>
      </c>
      <c r="G3" s="10" t="s">
        <v>91</v>
      </c>
      <c r="H3" s="9" t="s">
        <v>36</v>
      </c>
      <c r="I3" s="9">
        <v>92</v>
      </c>
      <c r="J3" s="11">
        <v>6600000</v>
      </c>
      <c r="K3" s="11">
        <v>0</v>
      </c>
      <c r="L3" s="12">
        <v>6600000</v>
      </c>
      <c r="M3" s="11">
        <v>15000000</v>
      </c>
      <c r="N3" s="11">
        <v>1346056</v>
      </c>
      <c r="O3" s="13" t="s">
        <v>37</v>
      </c>
      <c r="P3" s="14" t="s">
        <v>37</v>
      </c>
      <c r="Q3" s="14">
        <v>1</v>
      </c>
      <c r="R3" s="13" t="s">
        <v>37</v>
      </c>
      <c r="S3" s="13" t="s">
        <v>37</v>
      </c>
      <c r="T3" s="13" t="s">
        <v>37</v>
      </c>
      <c r="U3" s="13" t="s">
        <v>37</v>
      </c>
      <c r="V3" s="13" t="s">
        <v>38</v>
      </c>
      <c r="W3" s="13" t="s">
        <v>38</v>
      </c>
      <c r="X3" s="13" t="s">
        <v>38</v>
      </c>
      <c r="Y3" s="14">
        <v>1</v>
      </c>
      <c r="Z3" s="13">
        <v>10</v>
      </c>
      <c r="AA3" s="14">
        <v>2</v>
      </c>
      <c r="AB3" s="15">
        <v>66650.67</v>
      </c>
      <c r="AC3" s="16" t="s">
        <v>59</v>
      </c>
      <c r="AD3" s="17" t="s">
        <v>37</v>
      </c>
      <c r="AE3" s="13" t="s">
        <v>37</v>
      </c>
      <c r="AF3" s="9">
        <v>33</v>
      </c>
      <c r="AG3" s="13" t="s">
        <v>37</v>
      </c>
    </row>
    <row r="4" spans="1:33" ht="34.9" x14ac:dyDescent="0.35">
      <c r="A4" s="8" t="s">
        <v>92</v>
      </c>
      <c r="B4" s="8" t="s">
        <v>93</v>
      </c>
      <c r="C4" s="8" t="s">
        <v>33</v>
      </c>
      <c r="D4" s="9" t="s">
        <v>34</v>
      </c>
      <c r="E4" s="8" t="s">
        <v>96</v>
      </c>
      <c r="F4" s="8" t="s">
        <v>97</v>
      </c>
      <c r="G4" s="10" t="s">
        <v>35</v>
      </c>
      <c r="H4" s="9" t="s">
        <v>36</v>
      </c>
      <c r="I4" s="9">
        <v>323</v>
      </c>
      <c r="J4" s="11">
        <v>12750000</v>
      </c>
      <c r="K4" s="11">
        <v>0</v>
      </c>
      <c r="L4" s="12">
        <f>SUM(J4:K4)</f>
        <v>12750000</v>
      </c>
      <c r="M4" s="8"/>
      <c r="N4" s="11">
        <v>3354367</v>
      </c>
      <c r="O4" s="13" t="s">
        <v>37</v>
      </c>
      <c r="P4" s="13" t="s">
        <v>37</v>
      </c>
      <c r="Q4" s="13" t="s">
        <v>38</v>
      </c>
      <c r="R4" s="13" t="s">
        <v>37</v>
      </c>
      <c r="S4" s="13" t="s">
        <v>38</v>
      </c>
      <c r="T4" s="13" t="str">
        <f>IF(S4="","",IF(AND(H4="E, Non-ALF",S4="Y"),"Y","N"))</f>
        <v>N</v>
      </c>
      <c r="U4" s="13" t="s">
        <v>38</v>
      </c>
      <c r="V4" s="13" t="s">
        <v>38</v>
      </c>
      <c r="W4" s="14">
        <v>1</v>
      </c>
      <c r="X4" s="13">
        <v>10</v>
      </c>
      <c r="Y4" s="14">
        <v>1</v>
      </c>
      <c r="Z4" s="15">
        <v>33514.6</v>
      </c>
      <c r="AA4" s="16" t="s">
        <v>39</v>
      </c>
      <c r="AB4" s="17" t="s">
        <v>37</v>
      </c>
      <c r="AC4" s="13" t="s">
        <v>37</v>
      </c>
      <c r="AD4" s="9">
        <v>47</v>
      </c>
      <c r="AE4" s="20"/>
      <c r="AF4" s="20"/>
      <c r="AG4" s="20"/>
    </row>
    <row r="5" spans="1:33" ht="23.25" x14ac:dyDescent="0.35">
      <c r="A5" s="8" t="s">
        <v>77</v>
      </c>
      <c r="B5" s="8" t="s">
        <v>78</v>
      </c>
      <c r="C5" s="8" t="s">
        <v>79</v>
      </c>
      <c r="D5" s="9" t="s">
        <v>69</v>
      </c>
      <c r="E5" s="8" t="s">
        <v>80</v>
      </c>
      <c r="F5" s="8" t="s">
        <v>81</v>
      </c>
      <c r="G5" s="10" t="s">
        <v>65</v>
      </c>
      <c r="H5" s="9" t="s">
        <v>36</v>
      </c>
      <c r="I5" s="9">
        <v>126</v>
      </c>
      <c r="J5" s="11">
        <v>8000777</v>
      </c>
      <c r="K5" s="11">
        <v>0</v>
      </c>
      <c r="L5" s="12">
        <v>8000777</v>
      </c>
      <c r="M5" s="8"/>
      <c r="N5" s="11">
        <v>1891465</v>
      </c>
      <c r="O5" s="13" t="s">
        <v>37</v>
      </c>
      <c r="P5" s="14" t="s">
        <v>37</v>
      </c>
      <c r="Q5" s="14">
        <v>1</v>
      </c>
      <c r="R5" s="13" t="s">
        <v>38</v>
      </c>
      <c r="S5" s="13" t="s">
        <v>38</v>
      </c>
      <c r="T5" s="13" t="s">
        <v>37</v>
      </c>
      <c r="U5" s="13" t="s">
        <v>38</v>
      </c>
      <c r="V5" s="13" t="s">
        <v>38</v>
      </c>
      <c r="W5" s="13" t="s">
        <v>38</v>
      </c>
      <c r="X5" s="13" t="s">
        <v>38</v>
      </c>
      <c r="Y5" s="14">
        <v>1</v>
      </c>
      <c r="Z5" s="13">
        <v>10</v>
      </c>
      <c r="AA5" s="14">
        <v>2</v>
      </c>
      <c r="AB5" s="15">
        <v>57683.32</v>
      </c>
      <c r="AC5" s="16" t="s">
        <v>39</v>
      </c>
      <c r="AD5" s="17" t="s">
        <v>37</v>
      </c>
      <c r="AE5" s="13" t="s">
        <v>37</v>
      </c>
      <c r="AF5" s="9">
        <v>20</v>
      </c>
      <c r="AG5" s="13" t="s">
        <v>37</v>
      </c>
    </row>
    <row r="6" spans="1:33" ht="23.25" x14ac:dyDescent="0.35">
      <c r="A6" s="8" t="s">
        <v>94</v>
      </c>
      <c r="B6" s="8" t="s">
        <v>95</v>
      </c>
      <c r="C6" s="8" t="s">
        <v>33</v>
      </c>
      <c r="D6" s="9" t="s">
        <v>34</v>
      </c>
      <c r="E6" s="8" t="s">
        <v>98</v>
      </c>
      <c r="F6" s="8" t="s">
        <v>99</v>
      </c>
      <c r="G6" s="10" t="s">
        <v>35</v>
      </c>
      <c r="H6" s="9" t="s">
        <v>36</v>
      </c>
      <c r="I6" s="9">
        <v>71</v>
      </c>
      <c r="J6" s="11">
        <v>3000000</v>
      </c>
      <c r="K6" s="11">
        <v>0</v>
      </c>
      <c r="L6" s="12">
        <f>SUM(J6:K6)</f>
        <v>3000000</v>
      </c>
      <c r="M6" s="8"/>
      <c r="N6" s="11">
        <v>1667544</v>
      </c>
      <c r="O6" s="13" t="s">
        <v>37</v>
      </c>
      <c r="P6" s="13" t="s">
        <v>37</v>
      </c>
      <c r="Q6" s="13" t="s">
        <v>38</v>
      </c>
      <c r="R6" s="13" t="s">
        <v>37</v>
      </c>
      <c r="S6" s="13" t="s">
        <v>38</v>
      </c>
      <c r="T6" s="13" t="str">
        <f>IF(S6="","",IF(AND(H6="E, Non-ALF",S6="Y"),"Y","N"))</f>
        <v>N</v>
      </c>
      <c r="U6" s="13" t="s">
        <v>38</v>
      </c>
      <c r="V6" s="13" t="s">
        <v>38</v>
      </c>
      <c r="W6" s="14">
        <v>1</v>
      </c>
      <c r="X6" s="13">
        <v>10</v>
      </c>
      <c r="Y6" s="14">
        <v>2</v>
      </c>
      <c r="Z6" s="15">
        <v>37511.75</v>
      </c>
      <c r="AA6" s="16" t="s">
        <v>39</v>
      </c>
      <c r="AB6" s="17" t="s">
        <v>37</v>
      </c>
      <c r="AC6" s="13" t="s">
        <v>37</v>
      </c>
      <c r="AD6" s="9">
        <v>3</v>
      </c>
      <c r="AE6" s="20"/>
      <c r="AF6" s="20"/>
      <c r="AG6" s="20"/>
    </row>
    <row r="7" spans="1:33" ht="23.25" x14ac:dyDescent="0.35">
      <c r="A7" s="8" t="s">
        <v>60</v>
      </c>
      <c r="B7" s="8" t="s">
        <v>61</v>
      </c>
      <c r="C7" s="8" t="s">
        <v>62</v>
      </c>
      <c r="D7" s="9" t="s">
        <v>34</v>
      </c>
      <c r="E7" s="8" t="s">
        <v>63</v>
      </c>
      <c r="F7" s="8" t="s">
        <v>64</v>
      </c>
      <c r="G7" s="10" t="s">
        <v>65</v>
      </c>
      <c r="H7" s="9" t="s">
        <v>36</v>
      </c>
      <c r="I7" s="9">
        <v>174</v>
      </c>
      <c r="J7" s="11">
        <v>8300000</v>
      </c>
      <c r="K7" s="11">
        <v>0</v>
      </c>
      <c r="L7" s="12">
        <v>8300000</v>
      </c>
      <c r="M7" s="8"/>
      <c r="N7" s="11">
        <v>3266414</v>
      </c>
      <c r="O7" s="13" t="s">
        <v>37</v>
      </c>
      <c r="P7" s="14" t="s">
        <v>37</v>
      </c>
      <c r="Q7" s="14">
        <v>1</v>
      </c>
      <c r="R7" s="13" t="s">
        <v>38</v>
      </c>
      <c r="S7" s="13" t="s">
        <v>37</v>
      </c>
      <c r="T7" s="13" t="s">
        <v>37</v>
      </c>
      <c r="U7" s="13" t="s">
        <v>38</v>
      </c>
      <c r="V7" s="13" t="s">
        <v>38</v>
      </c>
      <c r="W7" s="13" t="s">
        <v>38</v>
      </c>
      <c r="X7" s="13" t="s">
        <v>38</v>
      </c>
      <c r="Y7" s="14">
        <v>1</v>
      </c>
      <c r="Z7" s="13">
        <v>10</v>
      </c>
      <c r="AA7" s="14">
        <v>1</v>
      </c>
      <c r="AB7" s="15">
        <v>46594.48</v>
      </c>
      <c r="AC7" s="16" t="s">
        <v>59</v>
      </c>
      <c r="AD7" s="17" t="s">
        <v>37</v>
      </c>
      <c r="AE7" s="13" t="s">
        <v>37</v>
      </c>
      <c r="AF7" s="9">
        <v>32</v>
      </c>
      <c r="AG7" s="13" t="s">
        <v>37</v>
      </c>
    </row>
    <row r="8" spans="1:33" x14ac:dyDescent="0.35">
      <c r="A8" s="8" t="s">
        <v>47</v>
      </c>
      <c r="B8" s="8" t="s">
        <v>48</v>
      </c>
      <c r="C8" s="8" t="s">
        <v>49</v>
      </c>
      <c r="D8" s="9" t="s">
        <v>50</v>
      </c>
      <c r="E8" s="8" t="s">
        <v>51</v>
      </c>
      <c r="F8" s="8" t="s">
        <v>52</v>
      </c>
      <c r="G8" s="10" t="s">
        <v>53</v>
      </c>
      <c r="H8" s="9" t="s">
        <v>36</v>
      </c>
      <c r="I8" s="9">
        <v>150</v>
      </c>
      <c r="J8" s="11">
        <v>15315000</v>
      </c>
      <c r="K8" s="11">
        <v>1000000</v>
      </c>
      <c r="L8" s="12">
        <v>16315000</v>
      </c>
      <c r="M8" s="11">
        <v>37160000</v>
      </c>
      <c r="N8" s="11">
        <v>530000</v>
      </c>
      <c r="O8" s="13" t="s">
        <v>37</v>
      </c>
      <c r="P8" s="14" t="s">
        <v>37</v>
      </c>
      <c r="Q8" s="14">
        <v>1</v>
      </c>
      <c r="R8" s="13" t="s">
        <v>37</v>
      </c>
      <c r="S8" s="13" t="s">
        <v>38</v>
      </c>
      <c r="T8" s="13" t="s">
        <v>37</v>
      </c>
      <c r="U8" s="13" t="s">
        <v>38</v>
      </c>
      <c r="V8" s="13" t="s">
        <v>38</v>
      </c>
      <c r="W8" s="13" t="s">
        <v>37</v>
      </c>
      <c r="X8" s="13" t="s">
        <v>38</v>
      </c>
      <c r="Y8" s="14">
        <v>1</v>
      </c>
      <c r="Z8" s="13">
        <v>10</v>
      </c>
      <c r="AA8" s="14">
        <v>1</v>
      </c>
      <c r="AB8" s="15">
        <v>56322.29</v>
      </c>
      <c r="AC8" s="16" t="s">
        <v>46</v>
      </c>
      <c r="AD8" s="17" t="s">
        <v>37</v>
      </c>
      <c r="AE8" s="13" t="s">
        <v>37</v>
      </c>
      <c r="AF8" s="9">
        <v>6</v>
      </c>
      <c r="AG8" s="13" t="s">
        <v>37</v>
      </c>
    </row>
    <row r="9" spans="1:33" ht="23.25" x14ac:dyDescent="0.35">
      <c r="A9" s="8" t="s">
        <v>40</v>
      </c>
      <c r="B9" s="8" t="s">
        <v>41</v>
      </c>
      <c r="C9" s="8" t="s">
        <v>33</v>
      </c>
      <c r="D9" s="9" t="s">
        <v>34</v>
      </c>
      <c r="E9" s="8" t="s">
        <v>42</v>
      </c>
      <c r="F9" s="8" t="s">
        <v>43</v>
      </c>
      <c r="G9" s="10" t="s">
        <v>35</v>
      </c>
      <c r="H9" s="9" t="s">
        <v>44</v>
      </c>
      <c r="I9" s="9">
        <v>100</v>
      </c>
      <c r="J9" s="11">
        <v>5450000</v>
      </c>
      <c r="K9" s="11">
        <v>667000</v>
      </c>
      <c r="L9" s="12">
        <v>6117000</v>
      </c>
      <c r="M9" s="11">
        <v>19000000</v>
      </c>
      <c r="N9" s="11">
        <v>1528000</v>
      </c>
      <c r="O9" s="13" t="s">
        <v>37</v>
      </c>
      <c r="P9" s="14" t="s">
        <v>37</v>
      </c>
      <c r="Q9" s="14" t="s">
        <v>45</v>
      </c>
      <c r="R9" s="13" t="s">
        <v>38</v>
      </c>
      <c r="S9" s="13" t="s">
        <v>38</v>
      </c>
      <c r="T9" s="13" t="s">
        <v>38</v>
      </c>
      <c r="U9" s="13" t="s">
        <v>37</v>
      </c>
      <c r="V9" s="13" t="s">
        <v>37</v>
      </c>
      <c r="W9" s="13" t="s">
        <v>38</v>
      </c>
      <c r="X9" s="13" t="s">
        <v>38</v>
      </c>
      <c r="Y9" s="14">
        <v>1</v>
      </c>
      <c r="Z9" s="13">
        <v>10</v>
      </c>
      <c r="AA9" s="14">
        <v>1</v>
      </c>
      <c r="AB9" s="15">
        <v>48383.9</v>
      </c>
      <c r="AC9" s="16" t="s">
        <v>46</v>
      </c>
      <c r="AD9" s="17" t="s">
        <v>37</v>
      </c>
      <c r="AE9" s="13" t="s">
        <v>37</v>
      </c>
      <c r="AF9" s="9">
        <v>34</v>
      </c>
      <c r="AG9" s="13" t="s">
        <v>38</v>
      </c>
    </row>
    <row r="10" spans="1:33" ht="34.9" x14ac:dyDescent="0.35">
      <c r="A10" s="8" t="s">
        <v>82</v>
      </c>
      <c r="B10" s="8" t="s">
        <v>83</v>
      </c>
      <c r="C10" s="8" t="s">
        <v>84</v>
      </c>
      <c r="D10" s="9" t="s">
        <v>69</v>
      </c>
      <c r="E10" s="8" t="s">
        <v>85</v>
      </c>
      <c r="F10" s="8" t="s">
        <v>86</v>
      </c>
      <c r="G10" s="10" t="s">
        <v>53</v>
      </c>
      <c r="H10" s="9" t="s">
        <v>36</v>
      </c>
      <c r="I10" s="9">
        <v>72</v>
      </c>
      <c r="J10" s="11">
        <v>4100000</v>
      </c>
      <c r="K10" s="11">
        <v>0</v>
      </c>
      <c r="L10" s="12">
        <v>4100000</v>
      </c>
      <c r="M10" s="11">
        <v>19500000</v>
      </c>
      <c r="N10" s="11">
        <v>1346967</v>
      </c>
      <c r="O10" s="13" t="s">
        <v>37</v>
      </c>
      <c r="P10" s="14" t="s">
        <v>37</v>
      </c>
      <c r="Q10" s="14">
        <v>1</v>
      </c>
      <c r="R10" s="13" t="s">
        <v>38</v>
      </c>
      <c r="S10" s="13" t="s">
        <v>37</v>
      </c>
      <c r="T10" s="13" t="s">
        <v>37</v>
      </c>
      <c r="U10" s="13" t="s">
        <v>38</v>
      </c>
      <c r="V10" s="13" t="s">
        <v>38</v>
      </c>
      <c r="W10" s="13" t="s">
        <v>38</v>
      </c>
      <c r="X10" s="13" t="s">
        <v>38</v>
      </c>
      <c r="Y10" s="14">
        <v>1</v>
      </c>
      <c r="Z10" s="13">
        <v>10</v>
      </c>
      <c r="AA10" s="14">
        <v>2</v>
      </c>
      <c r="AB10" s="15">
        <v>48108.62</v>
      </c>
      <c r="AC10" s="16" t="s">
        <v>39</v>
      </c>
      <c r="AD10" s="17" t="s">
        <v>37</v>
      </c>
      <c r="AE10" s="13" t="s">
        <v>37</v>
      </c>
      <c r="AF10" s="9">
        <v>26</v>
      </c>
      <c r="AG10" s="13" t="s">
        <v>37</v>
      </c>
    </row>
    <row r="11" spans="1:33" s="18" customFormat="1" ht="23.25" x14ac:dyDescent="0.35">
      <c r="A11" s="8" t="s">
        <v>72</v>
      </c>
      <c r="B11" s="8" t="s">
        <v>73</v>
      </c>
      <c r="C11" s="8" t="s">
        <v>74</v>
      </c>
      <c r="D11" s="9" t="s">
        <v>34</v>
      </c>
      <c r="E11" s="8" t="s">
        <v>75</v>
      </c>
      <c r="F11" s="8" t="s">
        <v>76</v>
      </c>
      <c r="G11" s="10" t="s">
        <v>35</v>
      </c>
      <c r="H11" s="9" t="s">
        <v>36</v>
      </c>
      <c r="I11" s="9">
        <v>205</v>
      </c>
      <c r="J11" s="11">
        <v>14400000</v>
      </c>
      <c r="K11" s="11">
        <v>0</v>
      </c>
      <c r="L11" s="12">
        <v>14400000</v>
      </c>
      <c r="M11" s="11">
        <v>51000000</v>
      </c>
      <c r="N11" s="11">
        <v>4237334</v>
      </c>
      <c r="O11" s="13" t="s">
        <v>37</v>
      </c>
      <c r="P11" s="14" t="s">
        <v>37</v>
      </c>
      <c r="Q11" s="14">
        <v>1</v>
      </c>
      <c r="R11" s="13" t="s">
        <v>37</v>
      </c>
      <c r="S11" s="13" t="s">
        <v>37</v>
      </c>
      <c r="T11" s="13" t="s">
        <v>37</v>
      </c>
      <c r="U11" s="13" t="s">
        <v>38</v>
      </c>
      <c r="V11" s="13" t="s">
        <v>38</v>
      </c>
      <c r="W11" s="13" t="s">
        <v>38</v>
      </c>
      <c r="X11" s="13" t="s">
        <v>38</v>
      </c>
      <c r="Y11" s="14">
        <v>1</v>
      </c>
      <c r="Z11" s="13">
        <v>10</v>
      </c>
      <c r="AA11" s="14">
        <v>2</v>
      </c>
      <c r="AB11" s="15">
        <v>57995.72</v>
      </c>
      <c r="AC11" s="16" t="s">
        <v>39</v>
      </c>
      <c r="AD11" s="17" t="s">
        <v>37</v>
      </c>
      <c r="AE11" s="21" t="s">
        <v>37</v>
      </c>
      <c r="AF11" s="22">
        <v>19</v>
      </c>
      <c r="AG11" s="21" t="s">
        <v>37</v>
      </c>
    </row>
    <row r="12" spans="1:33" s="18" customFormat="1" ht="23.25" x14ac:dyDescent="0.35">
      <c r="A12" s="8" t="s">
        <v>66</v>
      </c>
      <c r="B12" s="8" t="s">
        <v>67</v>
      </c>
      <c r="C12" s="8" t="s">
        <v>68</v>
      </c>
      <c r="D12" s="9" t="s">
        <v>69</v>
      </c>
      <c r="E12" s="8" t="s">
        <v>70</v>
      </c>
      <c r="F12" s="8" t="s">
        <v>71</v>
      </c>
      <c r="G12" s="10" t="s">
        <v>53</v>
      </c>
      <c r="H12" s="9" t="s">
        <v>36</v>
      </c>
      <c r="I12" s="9">
        <v>174</v>
      </c>
      <c r="J12" s="11">
        <v>10788000</v>
      </c>
      <c r="K12" s="11">
        <v>0</v>
      </c>
      <c r="L12" s="12">
        <v>10788000</v>
      </c>
      <c r="M12" s="11">
        <v>0</v>
      </c>
      <c r="N12" s="11">
        <v>3019840</v>
      </c>
      <c r="O12" s="13" t="s">
        <v>37</v>
      </c>
      <c r="P12" s="14" t="s">
        <v>37</v>
      </c>
      <c r="Q12" s="14">
        <v>1</v>
      </c>
      <c r="R12" s="13" t="s">
        <v>38</v>
      </c>
      <c r="S12" s="13" t="s">
        <v>38</v>
      </c>
      <c r="T12" s="13" t="s">
        <v>37</v>
      </c>
      <c r="U12" s="13" t="s">
        <v>38</v>
      </c>
      <c r="V12" s="13" t="s">
        <v>38</v>
      </c>
      <c r="W12" s="13" t="s">
        <v>38</v>
      </c>
      <c r="X12" s="13" t="s">
        <v>38</v>
      </c>
      <c r="Y12" s="14">
        <v>1</v>
      </c>
      <c r="Z12" s="13">
        <v>10</v>
      </c>
      <c r="AA12" s="14">
        <v>1</v>
      </c>
      <c r="AB12" s="15">
        <v>56322.29</v>
      </c>
      <c r="AC12" s="16" t="s">
        <v>46</v>
      </c>
      <c r="AD12" s="17" t="s">
        <v>37</v>
      </c>
      <c r="AE12" s="21" t="s">
        <v>37</v>
      </c>
      <c r="AF12" s="22">
        <v>17</v>
      </c>
      <c r="AG12" s="21" t="s">
        <v>37</v>
      </c>
    </row>
    <row r="13" spans="1:33" x14ac:dyDescent="0.35">
      <c r="B13" s="1"/>
      <c r="D13" s="1"/>
      <c r="E13" s="1"/>
      <c r="F13" s="1"/>
      <c r="K13" s="1"/>
      <c r="L13" s="1"/>
    </row>
    <row r="14" spans="1:33" x14ac:dyDescent="0.35">
      <c r="B14" s="1"/>
      <c r="D14" s="1"/>
      <c r="E14" s="1"/>
      <c r="F14" s="1"/>
      <c r="K14" s="1"/>
      <c r="L14" s="1"/>
    </row>
    <row r="15" spans="1:33" x14ac:dyDescent="0.35">
      <c r="B15" s="1"/>
      <c r="D15" s="1"/>
      <c r="E15" s="1"/>
      <c r="F15" s="1"/>
      <c r="K15" s="1"/>
      <c r="L15" s="1"/>
    </row>
    <row r="16" spans="1:33" x14ac:dyDescent="0.35">
      <c r="B16" s="1"/>
      <c r="D16" s="1"/>
      <c r="E16" s="1"/>
      <c r="F16" s="1"/>
      <c r="K16" s="1"/>
      <c r="L16" s="1"/>
    </row>
    <row r="17" spans="9:9" s="1" customFormat="1" x14ac:dyDescent="0.35">
      <c r="I17" s="2"/>
    </row>
    <row r="18" spans="9:9" s="1" customFormat="1" x14ac:dyDescent="0.35">
      <c r="I18" s="2"/>
    </row>
    <row r="19" spans="9:9" s="1" customFormat="1" x14ac:dyDescent="0.35">
      <c r="I19" s="2"/>
    </row>
    <row r="20" spans="9:9" s="1" customFormat="1" x14ac:dyDescent="0.35">
      <c r="I20" s="2"/>
    </row>
    <row r="21" spans="9:9" s="1" customFormat="1" x14ac:dyDescent="0.35">
      <c r="I21" s="2"/>
    </row>
    <row r="22" spans="9:9" s="1" customFormat="1" x14ac:dyDescent="0.35">
      <c r="I22" s="2"/>
    </row>
    <row r="23" spans="9:9" s="1" customFormat="1" x14ac:dyDescent="0.35">
      <c r="I23" s="2"/>
    </row>
    <row r="24" spans="9:9" s="1" customFormat="1" x14ac:dyDescent="0.35">
      <c r="I24" s="2"/>
    </row>
    <row r="25" spans="9:9" s="1" customFormat="1" x14ac:dyDescent="0.35">
      <c r="I25" s="2"/>
    </row>
    <row r="26" spans="9:9" s="1" customFormat="1" x14ac:dyDescent="0.35">
      <c r="I26" s="2"/>
    </row>
    <row r="27" spans="9:9" s="1" customFormat="1" x14ac:dyDescent="0.35">
      <c r="I27" s="2"/>
    </row>
    <row r="28" spans="9:9" s="1" customFormat="1" x14ac:dyDescent="0.35">
      <c r="I28" s="2"/>
    </row>
    <row r="29" spans="9:9" s="1" customFormat="1" x14ac:dyDescent="0.35">
      <c r="I29" s="2"/>
    </row>
    <row r="30" spans="9:9" s="1" customFormat="1" x14ac:dyDescent="0.35">
      <c r="I30" s="2"/>
    </row>
    <row r="31" spans="9:9" s="1" customFormat="1" x14ac:dyDescent="0.35">
      <c r="I31" s="2"/>
    </row>
    <row r="32" spans="9:9" s="1" customFormat="1" x14ac:dyDescent="0.35">
      <c r="I32" s="2"/>
    </row>
    <row r="33" spans="9:9" s="1" customFormat="1" x14ac:dyDescent="0.35">
      <c r="I33" s="2"/>
    </row>
    <row r="34" spans="9:9" s="1" customFormat="1" x14ac:dyDescent="0.35">
      <c r="I34" s="2"/>
    </row>
    <row r="35" spans="9:9" s="1" customFormat="1" x14ac:dyDescent="0.35">
      <c r="I35" s="2"/>
    </row>
    <row r="36" spans="9:9" s="1" customFormat="1" x14ac:dyDescent="0.35">
      <c r="I36" s="2"/>
    </row>
    <row r="37" spans="9:9" s="1" customFormat="1" x14ac:dyDescent="0.35">
      <c r="I37" s="2"/>
    </row>
    <row r="38" spans="9:9" s="1" customFormat="1" x14ac:dyDescent="0.35">
      <c r="I38" s="2"/>
    </row>
    <row r="39" spans="9:9" s="1" customFormat="1" x14ac:dyDescent="0.35">
      <c r="I39" s="2"/>
    </row>
    <row r="40" spans="9:9" s="1" customFormat="1" x14ac:dyDescent="0.35">
      <c r="I40" s="2"/>
    </row>
    <row r="41" spans="9:9" s="1" customFormat="1" x14ac:dyDescent="0.35">
      <c r="I41" s="2"/>
    </row>
    <row r="42" spans="9:9" s="1" customFormat="1" x14ac:dyDescent="0.35">
      <c r="I42" s="2"/>
    </row>
    <row r="43" spans="9:9" s="1" customFormat="1" x14ac:dyDescent="0.35">
      <c r="I43" s="2"/>
    </row>
    <row r="44" spans="9:9" s="1" customFormat="1" x14ac:dyDescent="0.35">
      <c r="I44" s="2"/>
    </row>
    <row r="45" spans="9:9" s="1" customFormat="1" x14ac:dyDescent="0.35">
      <c r="I45" s="2"/>
    </row>
    <row r="46" spans="9:9" s="1" customFormat="1" x14ac:dyDescent="0.35">
      <c r="I46" s="2"/>
    </row>
    <row r="47" spans="9:9" s="1" customFormat="1" x14ac:dyDescent="0.35">
      <c r="I47" s="2"/>
    </row>
  </sheetData>
  <sortState xmlns:xlrd2="http://schemas.microsoft.com/office/spreadsheetml/2017/richdata2" ref="A2:AG49">
    <sortCondition ref="A2:A49"/>
  </sortState>
  <pageMargins left="0.7" right="0.7" top="0.75" bottom="0.75" header="0.3" footer="0.3"/>
  <pageSetup paperSize="5" scale="84" fitToHeight="0" orientation="landscape" r:id="rId1"/>
  <headerFooter alignWithMargins="0">
    <oddHeader>&amp;C&amp;"Arial,Bold"&amp;14RFA 2025-213 –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5869C2-4B14-4857-A19C-9EBB2E069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11DF0F-06D7-430D-88B5-DDF20DD93BFE}">
  <ds:schemaRefs>
    <ds:schemaRef ds:uri="ee2a4f69-3a29-4b24-b170-d37fab3647f8"/>
    <ds:schemaRef ds:uri="http://schemas.openxmlformats.org/package/2006/metadata/core-properties"/>
    <ds:schemaRef ds:uri="http://schemas.microsoft.com/office/2006/documentManagement/types"/>
    <ds:schemaRef ds:uri="68dfe011-c19e-4dbd-a5cd-00e4d25ab099"/>
    <ds:schemaRef ds:uri="http://schemas.microsoft.com/office/2006/metadata/properties"/>
    <ds:schemaRef ds:uri="a84349eb-4374-47bc-83f0-36d288636098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0FCA7FF-CC22-4BB2-BB2A-765FC8011B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2026-02-10T15:49:07Z</cp:lastPrinted>
  <dcterms:created xsi:type="dcterms:W3CDTF">2025-10-01T19:39:58Z</dcterms:created>
  <dcterms:modified xsi:type="dcterms:W3CDTF">2026-02-10T15:49:10Z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