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tabRatio="840" firstSheet="1" activeTab="7"/>
  </bookViews>
  <sheets>
    <sheet name="Narrative" sheetId="1" r:id="rId1"/>
    <sheet name="BorrowerCharacteristics" sheetId="2" r:id="rId2"/>
    <sheet name="MortgageLoanReinstatement" sheetId="3" r:id="rId3"/>
    <sheet name="UnemploymentMortgageAssistance" sheetId="4" r:id="rId4"/>
    <sheet name="ModificationEnabling" sheetId="5" r:id="rId5"/>
    <sheet name="PrincipalReductionProgram" sheetId="6" r:id="rId6"/>
    <sheet name="ELMORE" sheetId="7" r:id="rId7"/>
    <sheet name="DPA" sheetId="8" r:id="rId8"/>
    <sheet name="DataDictionary" sheetId="9" r:id="rId9"/>
  </sheets>
  <definedNames>
    <definedName name="_xlnm.Print_Area" localSheetId="1">'BorrowerCharacteristics'!$A$1:$F$162</definedName>
    <definedName name="_xlnm.Print_Area" localSheetId="7">'DPA'!$A$1:$E$99</definedName>
    <definedName name="_xlnm.Print_Area" localSheetId="6">'ELMORE'!$A$1:$E$101</definedName>
    <definedName name="_xlnm.Print_Area" localSheetId="4">'ModificationEnabling'!$A$1:$E$96</definedName>
    <definedName name="_xlnm.Print_Area" localSheetId="2">'MortgageLoanReinstatement'!$A$1:$E$109</definedName>
    <definedName name="_xlnm.Print_Area" localSheetId="5">'PrincipalReductionProgram'!$A$1:$E$101</definedName>
    <definedName name="_xlnm.Print_Area" localSheetId="3">'UnemploymentMortgageAssistance'!$A$1:$E$109</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3">'UnemploymentMortgageAssistance'!$1:$5</definedName>
  </definedNames>
  <calcPr fullCalcOnLoad="1"/>
</workbook>
</file>

<file path=xl/sharedStrings.xml><?xml version="1.0" encoding="utf-8"?>
<sst xmlns="http://schemas.openxmlformats.org/spreadsheetml/2006/main" count="1425" uniqueCount="391">
  <si>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</si>
  <si>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</si>
  <si>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</si>
  <si>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</si>
  <si>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</si>
  <si>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</si>
  <si>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</si>
  <si>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</si>
  <si>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</si>
  <si>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</si>
  <si>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</si>
  <si>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</si>
  <si>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</si>
  <si>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 Loan to Value Ratio (LTV)</t>
  </si>
  <si>
    <t>Delinquency Status (%)</t>
  </si>
  <si>
    <t>Current</t>
  </si>
  <si>
    <t>HFA Performance Data Reporting- Borrower Characteristics</t>
  </si>
  <si>
    <t>Borrower Income as Percent of Area Median Income (AMI)</t>
  </si>
  <si>
    <t>Foreclosure Sale</t>
  </si>
  <si>
    <t>Short Sale</t>
  </si>
  <si>
    <t>%</t>
  </si>
  <si>
    <t>Number</t>
  </si>
  <si>
    <t>Other</t>
  </si>
  <si>
    <t>Delinquent (60+)</t>
  </si>
  <si>
    <t>Approved</t>
  </si>
  <si>
    <t>Denied</t>
  </si>
  <si>
    <t>Deed in Lieu</t>
  </si>
  <si>
    <t xml:space="preserve">Number </t>
  </si>
  <si>
    <t>5+</t>
  </si>
  <si>
    <t>100%- 109%</t>
  </si>
  <si>
    <t>90%- 99%</t>
  </si>
  <si>
    <t>80%- 89%</t>
  </si>
  <si>
    <t>Borrower</t>
  </si>
  <si>
    <t>White</t>
  </si>
  <si>
    <t>Information not provided by borrower</t>
  </si>
  <si>
    <t>Race</t>
  </si>
  <si>
    <t xml:space="preserve">Ethnicity </t>
  </si>
  <si>
    <t xml:space="preserve">Hispanic or Latino </t>
  </si>
  <si>
    <t>Not Hispanic or Latino</t>
  </si>
  <si>
    <t>Male</t>
  </si>
  <si>
    <t>Female</t>
  </si>
  <si>
    <t>Co-Borrower</t>
  </si>
  <si>
    <t>30+</t>
  </si>
  <si>
    <t xml:space="preserve"> &lt;100%</t>
  </si>
  <si>
    <t>&gt;120%</t>
  </si>
  <si>
    <t>110%-120%</t>
  </si>
  <si>
    <t>60+</t>
  </si>
  <si>
    <t>90+</t>
  </si>
  <si>
    <t>HFA Performance Data Reporting- Program Performance</t>
  </si>
  <si>
    <t>Program Outcomes</t>
  </si>
  <si>
    <t>Delinquent (30+)</t>
  </si>
  <si>
    <t>Delinquent (90+)</t>
  </si>
  <si>
    <t>General Characteristics</t>
  </si>
  <si>
    <t>Total Lender/Servicer Assistance Amount</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</si>
  <si>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</si>
  <si>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</si>
  <si>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</si>
  <si>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</si>
  <si>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</si>
  <si>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</si>
  <si>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</si>
  <si>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</si>
  <si>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</si>
  <si>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</si>
  <si>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Borrowers Receiving Lender/Servicer Match (%)</t>
  </si>
  <si>
    <t>Reinstatement/Current/Payoff</t>
  </si>
  <si>
    <t>Florida</t>
  </si>
  <si>
    <t xml:space="preserve">Above 120% </t>
  </si>
  <si>
    <t>Below 80%</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</si>
  <si>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</si>
  <si>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</si>
  <si>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</si>
  <si>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</si>
  <si>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</si>
  <si>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</si>
  <si>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</si>
  <si>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Median Length of Time from Initial Request to Assistance Granted</t>
  </si>
  <si>
    <t>100%-109%</t>
  </si>
  <si>
    <t>Borrowers No Longer in the HHF Program (Program Completion/Transition or Alternative Outcomes)</t>
  </si>
  <si>
    <t>100%-119%</t>
  </si>
  <si>
    <t>120%-139%</t>
  </si>
  <si>
    <t>140%-159%</t>
  </si>
  <si>
    <t>Median Lender/Servicer Assistance per Borrower</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</si>
  <si>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</si>
  <si>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</si>
  <si>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</si>
  <si>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</si>
  <si>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</si>
  <si>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</si>
  <si>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</si>
  <si>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</si>
  <si>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</si>
  <si>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</si>
  <si>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</si>
  <si>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</si>
  <si>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</si>
  <si>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</si>
  <si>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</si>
  <si>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</si>
  <si>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</si>
  <si>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</si>
  <si>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</si>
  <si>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</si>
  <si>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</si>
  <si>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</si>
  <si>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</si>
  <si>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</si>
  <si>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</si>
  <si>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</si>
  <si>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</si>
  <si>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</si>
  <si>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</si>
  <si>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</si>
  <si>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</si>
  <si>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</si>
  <si>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</si>
  <si>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</si>
  <si>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</si>
  <si>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</si>
  <si>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</si>
  <si>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</si>
  <si>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</si>
  <si>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</si>
  <si>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</si>
  <si>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</si>
  <si>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</si>
  <si>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</si>
  <si>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</si>
  <si>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</si>
  <si>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</si>
  <si>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</si>
  <si>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</si>
  <si>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</si>
  <si>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</si>
  <si>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</si>
  <si>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</si>
  <si>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</si>
  <si>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</si>
  <si>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</si>
  <si>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</si>
  <si>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</si>
  <si>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</si>
  <si>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</si>
  <si>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</si>
  <si>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</si>
  <si>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</si>
  <si>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</si>
  <si>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</si>
  <si>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</si>
  <si>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</si>
  <si>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</si>
  <si>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</si>
  <si>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</si>
  <si>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</si>
  <si>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</si>
  <si>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</si>
  <si>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</si>
  <si>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</si>
  <si>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</si>
  <si>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</si>
  <si>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</si>
  <si>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</si>
  <si>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Six Months Number</t>
  </si>
  <si>
    <t>Six Months %</t>
  </si>
  <si>
    <t>Twelve Months Number</t>
  </si>
  <si>
    <t>Twelve Months %</t>
  </si>
  <si>
    <t>Unreachable Number</t>
  </si>
  <si>
    <t>Unreachable %</t>
  </si>
  <si>
    <t>Assistance Provided to Date</t>
  </si>
  <si>
    <t>Lender/Servicer Match (%)</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</si>
  <si>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</si>
  <si>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</si>
  <si>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</si>
  <si>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</si>
  <si>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</si>
  <si>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</si>
  <si>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</si>
  <si>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Household Size</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</si>
  <si>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</si>
  <si>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</si>
  <si>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</si>
  <si>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</si>
  <si>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</si>
  <si>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</si>
  <si>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</si>
  <si>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</si>
  <si>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Twenty-four Months Number</t>
  </si>
  <si>
    <t>Twenty-four Months %</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</si>
  <si>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</si>
  <si>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</si>
  <si>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</si>
  <si>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</si>
  <si>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</si>
  <si>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</si>
  <si>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</si>
  <si>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</si>
  <si>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110%- 119%</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</si>
  <si>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</si>
  <si>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</si>
  <si>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</si>
  <si>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</si>
  <si>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</si>
  <si>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Homeownership Retention</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</si>
  <si>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</si>
  <si>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</si>
  <si>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</si>
  <si>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</si>
  <si>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</si>
  <si>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</si>
  <si>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</si>
  <si>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</si>
  <si>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</si>
  <si>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</si>
  <si>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</si>
  <si>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</si>
  <si>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</si>
  <si>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</si>
  <si>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</si>
  <si>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</si>
  <si>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Data Dictionary</t>
  </si>
  <si>
    <t>HFA Performance Data Reporting - Borrower Characteristics</t>
  </si>
  <si>
    <t>The Following Data Points Are To Be Reported In Aggregate For All Programs:</t>
  </si>
  <si>
    <t>Total Number of Unique Applicants</t>
  </si>
  <si>
    <t xml:space="preserve"> Program Expenditures</t>
  </si>
  <si>
    <r>
      <rPr>
        <b/>
        <sz val="10"/>
        <color indexed="8"/>
        <rFont val="Arial"/>
        <family val="2"/>
      </rPr>
      <t>Tota</t>
    </r>
    <r>
      <rPr>
        <sz val="10"/>
        <color theme="1"/>
        <rFont val="Arial"/>
        <family val="2"/>
      </rPr>
      <t>l amount spent on administrative expenses to support the program(s).</t>
    </r>
  </si>
  <si>
    <t xml:space="preserve">Borrower Income </t>
  </si>
  <si>
    <t xml:space="preserve">All Categories </t>
  </si>
  <si>
    <t xml:space="preserve">At the time of assistance, borrower's annual income ($) rounded to the nearest thousand. </t>
  </si>
  <si>
    <t xml:space="preserve">At the time of assistance, borrower's annual income as a percentage of area median income. </t>
  </si>
  <si>
    <t>Geographic Breakdown (by County)</t>
  </si>
  <si>
    <t>Number of aggregate borrowers assisted in each county listed.</t>
  </si>
  <si>
    <t xml:space="preserve">All totals for the aggregate number of borrowers assisted. </t>
  </si>
  <si>
    <t xml:space="preserve">Market loan-to-value ratio calculated using the unpaid principal balance of the first mortgage at the time of assistance divided by the most current valuation at the time of assistance. </t>
  </si>
  <si>
    <t xml:space="preserve">Market combined loan-to-value ratio calculated using the unpaid principal balance for all first and junior liens at the time of assistance divided by the most current valuation at the time of assistance. </t>
  </si>
  <si>
    <t xml:space="preserve">Delinquency status at the time of assistance. </t>
  </si>
  <si>
    <t xml:space="preserve">Household size at the time of assistance. </t>
  </si>
  <si>
    <t>HFA Performance Data Reporting - Program Performance</t>
  </si>
  <si>
    <t>The total number of borrowers receiving assistance for the specific program.</t>
  </si>
  <si>
    <r>
      <t xml:space="preserve">Total number of borrowers receiving assistance for the specific program divided by the total number of borrowers who </t>
    </r>
    <r>
      <rPr>
        <sz val="10"/>
        <color theme="1"/>
        <rFont val="Arial"/>
        <family val="2"/>
      </rPr>
      <t xml:space="preserve">applied for the specific program. </t>
    </r>
  </si>
  <si>
    <r>
      <t>Total number of borrowers denied for assistance for the specific program divided by the total number of borrowers who</t>
    </r>
    <r>
      <rPr>
        <sz val="10"/>
        <color theme="1"/>
        <rFont val="Arial"/>
        <family val="2"/>
      </rPr>
      <t xml:space="preserve"> applied for the specific program.  </t>
    </r>
  </si>
  <si>
    <t>The total number of borrowers withdrawn from the specific program.  A withdrawal is defined as a borrower who was approved but never received funding, or a borrower who drops out of the process despite attempts by the HFA to complete application.</t>
  </si>
  <si>
    <r>
      <t xml:space="preserve">Total number of borrowers withdrawn for the specific program divided by the total number of borrowers who </t>
    </r>
    <r>
      <rPr>
        <sz val="10"/>
        <color theme="1"/>
        <rFont val="Arial"/>
        <family val="2"/>
      </rPr>
      <t xml:space="preserve">applied for the specific program.  </t>
    </r>
  </si>
  <si>
    <t>The total number of borrowers who have applied for assistance from the specific program that have not been decisioned and are pending review.  This should be reported in the QTD column only.</t>
  </si>
  <si>
    <t xml:space="preserve">Total number of borrowers who have applied for assistance from the specific program that have not been decisioned and are pending review divided by the total number of borrowers who applied for the specific program.  </t>
  </si>
  <si>
    <t xml:space="preserve">Total </t>
  </si>
  <si>
    <r>
      <t xml:space="preserve">Total number of borrowers who </t>
    </r>
    <r>
      <rPr>
        <sz val="10"/>
        <color theme="1"/>
        <rFont val="Arial"/>
        <family val="2"/>
      </rPr>
      <t xml:space="preserve">applied for the specific program (approved, denied, withdrawn and QTD in process). </t>
    </r>
  </si>
  <si>
    <t>Program Characteristics (For All Approved Applicants)</t>
  </si>
  <si>
    <r>
      <t xml:space="preserve">Median first lien housing payment </t>
    </r>
    <r>
      <rPr>
        <b/>
        <i/>
        <sz val="10"/>
        <rFont val="Arial"/>
        <family val="2"/>
      </rPr>
      <t>paid by homeowner</t>
    </r>
    <r>
      <rPr>
        <sz val="10"/>
        <rFont val="Arial"/>
        <family val="2"/>
      </rPr>
      <t xml:space="preserve"> </t>
    </r>
    <r>
      <rPr>
        <sz val="10"/>
        <rFont val="Arial"/>
        <family val="2"/>
      </rPr>
      <t>prior to receiving assistance. In other words, the median contractual borrower payment on their first lien before receiving assistance.</t>
    </r>
  </si>
  <si>
    <r>
      <t xml:space="preserve">Median first lien housing payment </t>
    </r>
    <r>
      <rPr>
        <b/>
        <i/>
        <sz val="10"/>
        <rFont val="Arial"/>
        <family val="2"/>
      </rPr>
      <t>paid by homeowner</t>
    </r>
    <r>
      <rPr>
        <sz val="10"/>
        <rFont val="Arial"/>
        <family val="2"/>
      </rPr>
      <t xml:space="preserve"> </t>
    </r>
    <r>
      <rPr>
        <sz val="10"/>
        <rFont val="Arial"/>
        <family val="2"/>
      </rPr>
      <t>after receiving assistance. In other words, the median contractual first lien payment less HFA contribution.</t>
    </r>
  </si>
  <si>
    <r>
      <t xml:space="preserve">Median second lien housing payment </t>
    </r>
    <r>
      <rPr>
        <b/>
        <i/>
        <sz val="10"/>
        <rFont val="Arial"/>
        <family val="2"/>
      </rPr>
      <t xml:space="preserve">paid by homeowner </t>
    </r>
    <r>
      <rPr>
        <sz val="10"/>
        <rFont val="Arial"/>
        <family val="2"/>
      </rPr>
      <t>prior to receiving assistance. In other words, the median contractual borrower payment on their second lien before receiving assistance.</t>
    </r>
  </si>
  <si>
    <t>Median 2nd Lien Housing Payment After Assistance</t>
  </si>
  <si>
    <r>
      <t xml:space="preserve">Median second lien housing payment </t>
    </r>
    <r>
      <rPr>
        <b/>
        <i/>
        <sz val="10"/>
        <rFont val="Arial"/>
        <family val="2"/>
      </rPr>
      <t>paid by homeowner</t>
    </r>
    <r>
      <rPr>
        <sz val="10"/>
        <rFont val="Arial"/>
        <family val="2"/>
      </rPr>
      <t xml:space="preserve"> after receiving assistance. In other words, the median contractual second lien payment less HFA contribution.</t>
    </r>
  </si>
  <si>
    <t xml:space="preserve">Median unpaid principal balance prior to receiving assistance. </t>
  </si>
  <si>
    <t xml:space="preserve">Median unpaid principal balance after receiving assistance. </t>
  </si>
  <si>
    <t>Median 2nd Lien UPB Before Program Entry</t>
  </si>
  <si>
    <t xml:space="preserve">Median second lien unpaid principal balance prior to receiving assistance. </t>
  </si>
  <si>
    <t>Median 2nd Lien UPB After Program Entry</t>
  </si>
  <si>
    <t xml:space="preserve">Median second lien unpaid principal balance after receiving assistance. </t>
  </si>
  <si>
    <t>Median amount of principal reduction provided, including the amount ($) provided by the HFA on behalf of the borrower and the amount ($) provided by the lender/servicer, including second lien extinguishment.  Extinguished fees should only be included if those fees have been capitalized.</t>
  </si>
  <si>
    <r>
      <t>Median length of time borrowers receive on-going assistance (</t>
    </r>
    <r>
      <rPr>
        <i/>
        <sz val="10"/>
        <rFont val="Arial"/>
        <family val="2"/>
      </rPr>
      <t>e.g</t>
    </r>
    <r>
      <rPr>
        <sz val="10"/>
        <rFont val="Arial"/>
        <family val="2"/>
      </rPr>
      <t>., mortgage payment assistance programs).  Please report in months (round up to closest integer).  This only need be reported in the cumulative column.</t>
    </r>
  </si>
  <si>
    <t xml:space="preserve">Median amount of assistance ($) disbursed to the lender/servicer on behalf of the borrower. </t>
  </si>
  <si>
    <t>Assistance Provided</t>
  </si>
  <si>
    <t xml:space="preserve">Total amount of aggregate assistance provided by the HFA (does not include lender matching assistance or borrower partial payments). </t>
  </si>
  <si>
    <t>Total amount of aggregate assistance provided by the lenders/servicers (does not include HFA assistance). Waived servicing fees and/or forbearance does not count towards lender/servicer assistance.</t>
  </si>
  <si>
    <t xml:space="preserve">Number of borrowers receiving lender/servicer match divided by the total number of assisted borrowers. </t>
  </si>
  <si>
    <t>Median lender/servicer matching amount (for borrowers receiving match assistance).</t>
  </si>
  <si>
    <t xml:space="preserve">Number of borrowers current at the time assistance is received. </t>
  </si>
  <si>
    <t xml:space="preserve">Number of current borrowers divided by the total number of approved applicants. </t>
  </si>
  <si>
    <t xml:space="preserve">Number of borrowers 30+ days delinquent but less than 60 days delinquent at the time assistance is received. </t>
  </si>
  <si>
    <t xml:space="preserve">Number of borrowers 30+ days delinquent but less than 60 days delinquent divided by the total number of approved applicants. </t>
  </si>
  <si>
    <t xml:space="preserve">Number of borrowers 60+ days delinquent but less than 90 days delinquent at the time assistance is received. </t>
  </si>
  <si>
    <t xml:space="preserve">Number of borrowers 60+ days delinquent but less than 90 days delinquent divided by the total number of approved applicants. </t>
  </si>
  <si>
    <t xml:space="preserve">Number of borrowers 90+ days delinquent at the time assistance is received.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</si>
  <si>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</si>
  <si>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</si>
  <si>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</si>
  <si>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 xml:space="preserve">Number of borrowers transitioned out of the HHF program into a foreclosure sale as an alternative outcome of the program. </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</si>
  <si>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</si>
  <si>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</si>
  <si>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</si>
  <si>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</si>
  <si>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 xml:space="preserve">Number of borrowers transitioned out of the HHF program into a deed-in-lieu as an alternative outcome of the program. </t>
  </si>
  <si>
    <t xml:space="preserve">Number of borrowers who transitioned from their homes via a deed-in-lieu divided by the total number of borrowers no longer receiving assistance under this program. </t>
  </si>
  <si>
    <t xml:space="preserve">Number of borrowers transitioned out of the HHF program into a short sale as an alternative outcome of the program. </t>
  </si>
  <si>
    <t xml:space="preserve">Number of borrowers who transitioned from their homes via a short sale divided by the total number of borrowers no longer receiving assistance under this program. </t>
  </si>
  <si>
    <t>Number of borrowers who transitioned into a loan modification program divided by the total number of borrowers no longer receiving assistance under this program.</t>
  </si>
  <si>
    <t xml:space="preserve">Number of re-employed/appropriately employed borrowers divided by the total number of borrowers no longer receiving assistance under this program.  </t>
  </si>
  <si>
    <t xml:space="preserve">Number of borrowers who transitioned out of the program due to reinstating/bringing loan current or paying off their mortgage loan. </t>
  </si>
  <si>
    <t xml:space="preserve">Number of reinstated/current/paid off borrowers divided by the total number of borrowers no longer receiving assistance under this program.  </t>
  </si>
  <si>
    <r>
      <t xml:space="preserve">Number of borrowers who transitioned out of the program into a short sale </t>
    </r>
    <r>
      <rPr>
        <i/>
        <u val="single"/>
        <sz val="10"/>
        <rFont val="Arial"/>
        <family val="2"/>
      </rPr>
      <t>as the desired outcome of the program</t>
    </r>
    <r>
      <rPr>
        <sz val="10"/>
        <rFont val="Arial"/>
        <family val="2"/>
      </rPr>
      <t xml:space="preserve">. </t>
    </r>
  </si>
  <si>
    <t xml:space="preserve">Number of borrowers who transitioned from their homes via a short sale as the desired outcome of the program divided by the total number of borrowers no longer receiving assistance under this program.  </t>
  </si>
  <si>
    <r>
      <t>Number of borrowers who transitioned out of the</t>
    </r>
    <r>
      <rPr>
        <sz val="10"/>
        <rFont val="Arial"/>
        <family val="2"/>
      </rPr>
      <t xml:space="preserve"> program into a deed-in-lieu </t>
    </r>
    <r>
      <rPr>
        <i/>
        <u val="single"/>
        <sz val="10"/>
        <rFont val="Arial"/>
        <family val="2"/>
      </rPr>
      <t>as the desired outcome of the program</t>
    </r>
    <r>
      <rPr>
        <sz val="10"/>
        <rFont val="Arial"/>
        <family val="2"/>
      </rPr>
      <t xml:space="preserve">. </t>
    </r>
  </si>
  <si>
    <t>Number of transitioned borrowers in this category divided by the total number of borrowers no longer receiving assistance under this program.</t>
  </si>
  <si>
    <t>Six Months</t>
  </si>
  <si>
    <t>Number of borrowers assisted by the program who retain ownership at least 6 months after receipt of initial assistance, including borrowers who retain their home for more than 6 months but less than 12 months.  (Note: Borrowers in the 12-month and 24-month counts should also be included in the 6-month count, as the two intervals are not mutually exclusive.)</t>
  </si>
  <si>
    <t>Number of borrowers assisted by the program who retain ownership at least 6 months after receipt of initial assistance divided by the total number of households assisted by the program 6 months prior to reporting period.</t>
  </si>
  <si>
    <t>Twelve Months</t>
  </si>
  <si>
    <t>Number of borrowers assisted by the program who retain ownership at least 12 months after receipt of initial assistance, including borrowers who retain their home for more than 12 months but less than 24 months. (Note:  Borrowers in the 24-month count should also be included in the 6-month and 12-month counts, as the two intervals are not mutually exclusive.)</t>
  </si>
  <si>
    <t>Number of borrowers assisted by the program who retain ownership at least 12 months after receipt of initial assistance divided by the total number of households assisted by the program 12 months prior to reporting period.</t>
  </si>
  <si>
    <t>Twenty-four Months</t>
  </si>
  <si>
    <t>Number of borrowers assisted by the program who retain ownership at least 24 months after receipt of initial assistance.  Borrowers who retain their home for 24 months should be included in the 6-month, 12-month, and 24-month counts.</t>
  </si>
  <si>
    <t>Number of borrowers assisted by the program who retain ownership at least 24 months after receipt of initial assistance divided by the total number of households assisted by the program 24 months prior to reporting period.</t>
  </si>
  <si>
    <t>Unreachable</t>
  </si>
  <si>
    <t xml:space="preserve">Number of borrowers assisted by the program for whom homeownership retention status cannot be verified by any available means. </t>
  </si>
  <si>
    <t xml:space="preserve">Number of borrowers assisted by the program for whom homeownership retention status cannot be verified by any available means divided by the total number of borrowers assisted. </t>
  </si>
  <si>
    <t>HFA Performance Data Reporting - Program Notes</t>
  </si>
  <si>
    <t xml:space="preserve">Total amount of assistance disbursed by the HFA across all programs. </t>
  </si>
  <si>
    <r>
      <t xml:space="preserve">The total number of borrowers denied for assistance for the specific program.  A </t>
    </r>
    <r>
      <rPr>
        <sz val="10"/>
        <rFont val="Arial"/>
        <family val="2"/>
      </rPr>
      <t>denial is defined as a</t>
    </r>
    <r>
      <rPr>
        <sz val="10"/>
        <color indexed="10"/>
        <rFont val="Arial"/>
        <family val="2"/>
      </rPr>
      <t xml:space="preserve"> </t>
    </r>
    <r>
      <rPr>
        <sz val="10"/>
        <color theme="1"/>
        <rFont val="Arial"/>
        <family val="2"/>
      </rPr>
      <t xml:space="preserve">borrower </t>
    </r>
    <r>
      <rPr>
        <sz val="10"/>
        <rFont val="Arial"/>
        <family val="2"/>
      </rPr>
      <t>who</t>
    </r>
    <r>
      <rPr>
        <sz val="10"/>
        <color theme="1"/>
        <rFont val="Arial"/>
        <family val="2"/>
      </rPr>
      <t xml:space="preserve"> has provided the necessary information for consideration for program assistance, but is not approved for assistance</t>
    </r>
    <r>
      <rPr>
        <sz val="10"/>
        <rFont val="Arial"/>
        <family val="2"/>
      </rPr>
      <t xml:space="preserve"> under the specific program</t>
    </r>
    <r>
      <rPr>
        <sz val="10"/>
        <color theme="1"/>
        <rFont val="Arial"/>
        <family val="2"/>
      </rPr>
      <t>.</t>
    </r>
  </si>
  <si>
    <r>
      <t>Number of borrowers participating in other HFA sponsored HHF programs or other HHF program components (</t>
    </r>
    <r>
      <rPr>
        <i/>
        <sz val="10"/>
        <color indexed="8"/>
        <rFont val="Arial"/>
        <family val="2"/>
      </rPr>
      <t>i.e.</t>
    </r>
    <r>
      <rPr>
        <sz val="10"/>
        <color theme="1"/>
        <rFont val="Arial"/>
        <family val="2"/>
      </rPr>
      <t xml:space="preserve">, funded borrowers only). </t>
    </r>
  </si>
  <si>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</si>
  <si>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</si>
  <si>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</si>
  <si>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</si>
  <si>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withdrawn divided by the total number of borrowers submitted for assistance.</t>
  </si>
  <si>
    <t>Total number of borrowers in process divided by the total number of borrowers submitted for assistance.</t>
  </si>
  <si>
    <r>
      <t>Number of borrowers who previously participated in other HFA sponsored HHF programs or other HHF program components (</t>
    </r>
    <r>
      <rPr>
        <i/>
        <sz val="10"/>
        <color indexed="8"/>
        <rFont val="Arial"/>
        <family val="2"/>
      </rPr>
      <t>i.e.</t>
    </r>
    <r>
      <rPr>
        <sz val="10"/>
        <color theme="1"/>
        <rFont val="Arial"/>
        <family val="2"/>
      </rPr>
      <t xml:space="preserve">, funded borrowers only). </t>
    </r>
  </si>
  <si>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</si>
  <si>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</si>
  <si>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</si>
  <si>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Total amount of aggregate assistance exclusively provided by the HFA.</t>
  </si>
  <si>
    <t xml:space="preserve">Total annual gross income in dollars for all borrowers on the loan.  </t>
  </si>
  <si>
    <t xml:space="preserve">Total annual gross income in dollars for all borrowers on the loan as a percentage of area median income. </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</si>
  <si>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</si>
  <si>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</si>
  <si>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</si>
  <si>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</si>
  <si>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</si>
  <si>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</si>
  <si>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</si>
  <si>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</si>
  <si>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 xml:space="preserve">Program provides funds to reinstate delinquent property charges for eligible homeowners who have received the maximum benefit from their reverse mortgages. Maximum amount of assistance is $25,000. </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</si>
  <si>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</si>
  <si>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</si>
  <si>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</si>
  <si>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</si>
  <si>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</si>
  <si>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t>The total number of borrowers submitted by the lender to the HFA for assistance.</t>
  </si>
  <si>
    <t>Program provides funds post-closing to prevent foreclosures by stimulating home purchase activity and stabilizing neighborhoods in targeted areas.</t>
  </si>
  <si>
    <t>Median length of time from initial contact with borrower to assistance provided.  Please report in days (round up to closest integer). May include borrowers who had previously applied for other HHF programs.</t>
  </si>
  <si>
    <t>Total number of borrowers denied divided by the total number of borrowers submitted for assistance.</t>
  </si>
  <si>
    <t>The total number of borrowers referred by the lender for assistance in which the transaction was denied by the HFA</t>
  </si>
  <si>
    <t>Total number of unique borrowers having received some form of assistance under any one of the HFA's programs.  The number of borrowers represented in the other "Borrower Characteristics" fields should foot to this number. This number does not include borrowers receiving Down Payment Assistance.</t>
  </si>
  <si>
    <t>Total number of unique borrowers not receiving assistance under any of the programs and not withdrawn. This number does not include borrowers denied for Down Payment Assistance.</t>
  </si>
  <si>
    <r>
      <t xml:space="preserve">Total number of </t>
    </r>
    <r>
      <rPr>
        <b/>
        <i/>
        <sz val="10"/>
        <color indexed="8"/>
        <rFont val="Arial"/>
        <family val="2"/>
      </rPr>
      <t>unique</t>
    </r>
    <r>
      <rPr>
        <sz val="10"/>
        <color theme="1"/>
        <rFont val="Arial"/>
        <family val="2"/>
      </rPr>
      <t xml:space="preserve"> borrowers who </t>
    </r>
    <r>
      <rPr>
        <b/>
        <i/>
        <sz val="10"/>
        <color indexed="8"/>
        <rFont val="Arial"/>
        <family val="2"/>
      </rPr>
      <t>do not</t>
    </r>
    <r>
      <rPr>
        <sz val="10"/>
        <color theme="1"/>
        <rFont val="Arial"/>
        <family val="2"/>
      </rPr>
      <t xml:space="preserve"> receive assistance under any program because of voluntary withdrawal after approval or failure to complete application despite attempts by the HFA. This number does not include borrowers withdrawn for Down Payment Assistance.</t>
    </r>
  </si>
  <si>
    <t>Total number of unique borrowers who have not been decisioned for any program and are pending review.  This should be reported in the QTD column only. This number does not include borrowers in process for Down Payment Assistance.</t>
  </si>
  <si>
    <t>Total number of unique borrowers.  This should be the total of the four above fields (using the QTD column for in process borrowers).This number does not include unique applicants for Down Payment Assistance.</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</si>
  <si>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</si>
  <si>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</si>
  <si>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</si>
  <si>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</si>
  <si>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</si>
  <si>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</si>
  <si>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</si>
  <si>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</si>
  <si>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 xml:space="preserve">Number of borrowers who transitioned out of the program not falling into one of the transition categories above, but still maintaining ownership of the home. </t>
  </si>
  <si>
    <t>Template Version Date: January 2017</t>
  </si>
  <si>
    <t>Line 3 Cumulative is less than the sum of previous quarter cumulative plus QTD by 1 because the servicer returned funds on a file where the HOA refused to rescind the sale.</t>
  </si>
  <si>
    <r>
      <t>Line 6 Cumulative is greater than the sum of previous quarter cumulative plus QTD because 9</t>
    </r>
    <r>
      <rPr>
        <sz val="8"/>
        <color indexed="8"/>
        <rFont val="Arial"/>
        <family val="2"/>
      </rPr>
      <t xml:space="preserve"> applicants previously reopened for a second review where deemed ineligible for assistance.</t>
    </r>
  </si>
  <si>
    <r>
      <t>Line 9 Cumulative is greater than the sum of previous quarter cumulative plus QTD because 69</t>
    </r>
    <r>
      <rPr>
        <sz val="8"/>
        <color indexed="8"/>
        <rFont val="Arial"/>
        <family val="2"/>
      </rPr>
      <t xml:space="preserve"> files were reviewed after the closing of 3Q2016. </t>
    </r>
  </si>
  <si>
    <t>Line 3 Cumulative is less than the sum of previous quarter cumulative plus QTD by 2 because the servicer returned funds due to the unablity to recast the loans</t>
  </si>
  <si>
    <r>
      <t>Line 6 Cumulative is less than the sum of previous quarter cumulative plus QTD because 15</t>
    </r>
    <r>
      <rPr>
        <sz val="8"/>
        <color indexed="8"/>
        <rFont val="Arial"/>
        <family val="2"/>
      </rPr>
      <t xml:space="preserve"> previously denied applicants have been reopened for a new eligibility review </t>
    </r>
  </si>
  <si>
    <r>
      <t>Line 9 Cumulative is less than the sum of previous quarter cumulative plus QTD because 9</t>
    </r>
    <r>
      <rPr>
        <sz val="8"/>
        <color indexed="8"/>
        <rFont val="Arial"/>
        <family val="2"/>
      </rPr>
      <t xml:space="preserve"> previously withdrawn applicants have been reopened for a new eligibility review </t>
    </r>
  </si>
  <si>
    <r>
      <t xml:space="preserve">Line 38, 44 50 and 81 Cumulative is less than the sum of previous quarter cumulative plus QTD because of the 2 </t>
    </r>
    <r>
      <rPr>
        <sz val="8"/>
        <color indexed="8"/>
        <rFont val="Arial"/>
        <family val="2"/>
      </rPr>
      <t>applicants described in line 97 above.</t>
    </r>
  </si>
  <si>
    <r>
      <t>Line 38, 50 and 81 Cumulative is less than the sum of previous quarter cumulative plus QTD because of the 1</t>
    </r>
    <r>
      <rPr>
        <sz val="8"/>
        <color indexed="8"/>
        <rFont val="Arial"/>
        <family val="2"/>
      </rPr>
      <t xml:space="preserve"> applicant described in line 97 above.</t>
    </r>
  </si>
  <si>
    <r>
      <t>Line 16 Cumulative is greater than the sum of previous quarter cumulative plus QTD because 1</t>
    </r>
    <r>
      <rPr>
        <sz val="8"/>
        <color indexed="8"/>
        <rFont val="Arial"/>
        <family val="2"/>
      </rPr>
      <t xml:space="preserve"> applicant WAS funded in other programs.</t>
    </r>
  </si>
  <si>
    <r>
      <t>Line 6 Cumulative is less than the sum of previous quarter cumulative plus QTD because 32</t>
    </r>
    <r>
      <rPr>
        <sz val="8"/>
        <color indexed="8"/>
        <rFont val="Arial"/>
        <family val="2"/>
      </rPr>
      <t xml:space="preserve"> previously denied applicants have been reopened for a new eligibility review </t>
    </r>
  </si>
  <si>
    <r>
      <t>Line 9 Cumulative is less than the sum of previous quarter cumulative plus QTD because 69</t>
    </r>
    <r>
      <rPr>
        <sz val="8"/>
        <color indexed="8"/>
        <rFont val="Arial"/>
        <family val="2"/>
      </rPr>
      <t xml:space="preserve"> previously withdrawn applicants have been reopened for a new eligibility review </t>
    </r>
  </si>
  <si>
    <r>
      <t>Line 16 Cumulative is greater than the sum of previous quarter cumulative plus QTD because 1</t>
    </r>
    <r>
      <rPr>
        <sz val="8"/>
        <color indexed="8"/>
        <rFont val="Arial"/>
        <family val="2"/>
      </rPr>
      <t xml:space="preserve"> applicants were funded in other programs.</t>
    </r>
  </si>
  <si>
    <t xml:space="preserve">Line 31 Cumulative is less than the sum of previous quarter cumulative plus QTD by $3,361.82due to funds being reported with the incorrect program. The offset is on the MortgageLoan Reinstatement tab. </t>
  </si>
  <si>
    <t>Line 38  Cumulative is greater than the sum of previous quarter cumulative plus QTD by 1 due to a typing error.</t>
  </si>
  <si>
    <t>Line 47  Cumulative is less than the sum of previous quarter cumulative plus QTD by 1 due to a typing error.</t>
  </si>
  <si>
    <r>
      <t>Line 50 Cumulative is less than the sum of previous quarter cumulative plus QTD because 19</t>
    </r>
    <r>
      <rPr>
        <sz val="8"/>
        <color indexed="8"/>
        <rFont val="Arial"/>
        <family val="2"/>
      </rPr>
      <t xml:space="preserve"> previously closed out files were reclassified based upon guidance provided by Treasury clarifying close out parameters for DIL, foreclosure or short sale, and/or the files were reopened to make additional funding. </t>
    </r>
  </si>
  <si>
    <r>
      <t>Line 53 Cumulative is greater than the sum of previous quarter cumulative plus QTD because 1</t>
    </r>
    <r>
      <rPr>
        <sz val="8"/>
        <color indexed="8"/>
        <rFont val="Arial"/>
        <family val="2"/>
      </rPr>
      <t xml:space="preserve"> previously closed out files were reclassified to reflect the current action of foreclosure happening this quarter.</t>
    </r>
  </si>
  <si>
    <r>
      <t>Line 56 Cumulative is less than the sum of previous quarter cumulative plus QTD because 1</t>
    </r>
    <r>
      <rPr>
        <sz val="8"/>
        <color indexed="8"/>
        <rFont val="Arial"/>
        <family val="2"/>
      </rPr>
      <t xml:space="preserve"> closed out applicants were reclassified based upon a new transaction in the file. </t>
    </r>
  </si>
  <si>
    <r>
      <t>Line 69 Cumulative is less than the sum of previous quarter cumulative plus QTD because 6</t>
    </r>
    <r>
      <rPr>
        <sz val="8"/>
        <color indexed="8"/>
        <rFont val="Arial"/>
        <family val="2"/>
      </rPr>
      <t xml:space="preserve"> previously closed out files were reopened to review for additional assistance or moved to the foreclosure short sale</t>
    </r>
  </si>
  <si>
    <r>
      <t>Line 72 Cumulative is less than the sum of previous quarter cumulative plus QTD because 1</t>
    </r>
    <r>
      <rPr>
        <sz val="8"/>
        <color indexed="8"/>
        <rFont val="Arial"/>
        <family val="2"/>
      </rPr>
      <t xml:space="preserve"> previously closed out files were reopened to review for additional assistance or moved to the foreclosure short sale</t>
    </r>
  </si>
  <si>
    <r>
      <t>Line 81 Cumulative is lessthan the sum of previous quarter cumulative plus QTD because 12</t>
    </r>
    <r>
      <rPr>
        <sz val="8"/>
        <color indexed="8"/>
        <rFont val="Arial"/>
        <family val="2"/>
      </rPr>
      <t xml:space="preserve"> previously closed out files were reopened to review for additional assistance or moved to the foreclosure short sale</t>
    </r>
  </si>
  <si>
    <r>
      <t>Line 9 Cumulative is less than the sum of previous quarter cumulative plus QTD because 70</t>
    </r>
    <r>
      <rPr>
        <sz val="8"/>
        <color indexed="8"/>
        <rFont val="Arial"/>
        <family val="2"/>
      </rPr>
      <t xml:space="preserve"> previously withdrawn applicants have been reopened for a new eligibility review </t>
    </r>
  </si>
  <si>
    <r>
      <t>Line 16 Cumulative is greater than the sum of previous quarter cumulative plus QTD because 8</t>
    </r>
    <r>
      <rPr>
        <sz val="8"/>
        <color indexed="8"/>
        <rFont val="Arial"/>
        <family val="2"/>
      </rPr>
      <t xml:space="preserve"> applicants were funded in other programs.</t>
    </r>
  </si>
  <si>
    <t xml:space="preserve">Line 31 Cumulative is greater than the sum of previous quarter cumulative plus QTD by $3,361.82 due to funds being reported with the incorrect program. The offset is on the Unemployment Mortgage Assistance tab. </t>
  </si>
  <si>
    <t>Line 3 Cumulative is less than the sum of previous quarter cumulative plus QTD by 1 because the servicer returned funds . The borrower had paid the total amount due.</t>
  </si>
  <si>
    <r>
      <t>Line 44  Cumulative is less than the sum of previous quarter cumulative plus QTD because 1</t>
    </r>
    <r>
      <rPr>
        <sz val="8"/>
        <color indexed="8"/>
        <rFont val="Arial"/>
        <family val="2"/>
      </rPr>
      <t xml:space="preserve"> because the servicer returned the funds. See comment on line 97. </t>
    </r>
  </si>
  <si>
    <r>
      <t>Line 50 Cumulative is less than the sum of previous quarter cumulative plus QTD because 28</t>
    </r>
    <r>
      <rPr>
        <sz val="8"/>
        <color indexed="8"/>
        <rFont val="Arial"/>
        <family val="2"/>
      </rPr>
      <t xml:space="preserve"> previously closed out files were reclassified based upon guidance provided by Treasury clarifying close out parameters for DIL, foreclosure or short sale, and/or the files were reopened to make additional funding. </t>
    </r>
  </si>
  <si>
    <r>
      <t>Line 72 Cumulative is less than the sum of previous quarter cumulative plus QTD because 7</t>
    </r>
    <r>
      <rPr>
        <sz val="8"/>
        <color indexed="8"/>
        <rFont val="Arial"/>
        <family val="2"/>
      </rPr>
      <t xml:space="preserve"> previously closed out files were reopened to review for additional assistance or moved to the foreclosure short sale</t>
    </r>
  </si>
  <si>
    <r>
      <t>Line 81 Cumulative is less than the sum of previous quarter cumulative plus QTD because 14</t>
    </r>
    <r>
      <rPr>
        <sz val="8"/>
        <color indexed="8"/>
        <rFont val="Arial"/>
        <family val="2"/>
      </rPr>
      <t xml:space="preserve"> previously closed out files were reopened to review for additional assistance or moved to the foreclosure short sale</t>
    </r>
  </si>
  <si>
    <t xml:space="preserve">Line 2 - Cumulative is less than the sum of previous quarter cumulative plus QTD because 4 applicants had their funds returned and loans declined. </t>
  </si>
  <si>
    <r>
      <t xml:space="preserve">Line 2 - This does not include </t>
    </r>
    <r>
      <rPr>
        <sz val="8"/>
        <color indexed="8"/>
        <rFont val="Arial"/>
        <family val="2"/>
      </rPr>
      <t>borrowers receiving assistance under the Down Payment Assistance program.  The total number of unique borrowers assisted including Down Payment Assistance is 1739 QTD and 6158 cumulative</t>
    </r>
  </si>
  <si>
    <r>
      <t>Line 3 Cumulative is less than the sum of previous quarter cumulative plus QTD because 53</t>
    </r>
    <r>
      <rPr>
        <sz val="8"/>
        <color indexed="8"/>
        <rFont val="Arial"/>
        <family val="2"/>
      </rPr>
      <t xml:space="preserve"> declined applicants were reopened for eligibility review.</t>
    </r>
  </si>
  <si>
    <r>
      <t>Line 4 Cumulative is less than the sum of previous quarter cumulative plus QTD because 40</t>
    </r>
    <r>
      <rPr>
        <sz val="8"/>
        <color indexed="8"/>
        <rFont val="Arial"/>
        <family val="2"/>
      </rPr>
      <t xml:space="preserve"> withdrawn applicants were reopened for eligibility review.</t>
    </r>
  </si>
  <si>
    <t>Line 28,37,79, and 86, Cumulative for each county is less than the sum of the previous quarter and QTD due the the four applicants declined. Refer back to line 158.</t>
  </si>
  <si>
    <t xml:space="preserve">Line 95,97,98,100,101,105,113,114, 117, 118, 120 and 12  Cumulative is lessr than the sum of the previous quarter due to the four applicants declined. Refer back to line 158.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</si>
</sst>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62">
    <font>
      <sz val="10"/>
      <color theme="1"/>
      <name val="Arial"/>
      <family val="2"/>
    </font>
    <font>
      <sz val="11"/>
      <color indexed="8"/>
      <name val="Arial"/>
      <family val="2"/>
    </font>
    <font>
      <sz val="10"/>
      <name val="Arial"/>
      <family val="2"/>
    </font>
    <font>
      <b/>
      <sz val="10"/>
      <color indexed="8"/>
      <name val="Arial"/>
      <family val="2"/>
    </font>
    <font>
      <b/>
      <i/>
      <sz val="10"/>
      <color indexed="8"/>
      <name val="Arial"/>
      <family val="2"/>
    </font>
    <font>
      <i/>
      <sz val="10"/>
      <color indexed="8"/>
      <name val="Arial"/>
      <family val="2"/>
    </font>
    <font>
      <b/>
      <i/>
      <sz val="10"/>
      <name val="Arial"/>
      <family val="2"/>
    </font>
    <font>
      <i/>
      <sz val="10"/>
      <name val="Arial"/>
      <family val="2"/>
    </font>
    <font>
      <i/>
      <u val="single"/>
      <sz val="10"/>
      <name val="Arial"/>
      <family val="2"/>
    </font>
    <font>
      <b/>
      <sz val="10"/>
      <name val="Arial"/>
      <family val="2"/>
    </font>
    <font>
      <b/>
      <sz val="12"/>
      <name val="Arial"/>
      <family val="2"/>
    </font>
    <font>
      <sz val="10"/>
      <color indexed="10"/>
      <name val="Arial"/>
      <family val="2"/>
    </font>
    <font>
      <sz val="8"/>
      <color indexed="8"/>
      <name val="Arial"/>
      <family val="2"/>
    </font>
    <fon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b/>
      <u val="single"/>
      <sz val="10"/>
      <color indexed="8"/>
      <name val="Arial"/>
      <family val="2"/>
    </font>
    <font>
      <b/>
      <sz val="10"/>
      <color indexed="10"/>
      <name val="Arial"/>
      <family val="2"/>
    </font>
    <font>
      <b/>
      <sz val="1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i/>
      <sz val="10"/>
      <color theme="1"/>
      <name val="Arial"/>
      <family val="2"/>
    </font>
    <font>
      <b/>
      <sz val="16"/>
      <color theme="1"/>
      <name val="Arial"/>
      <family val="2"/>
    </font>
    <font>
      <b/>
      <sz val="12"/>
      <color theme="1"/>
      <name val="Arial"/>
      <family val="2"/>
    </font>
    <font>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1499900072813034"/>
        <bgColor indexed="64"/>
      </patternFill>
    </fill>
    <fill>
      <patternFill patternType="solid">
        <fgColor theme="0" tint="-0.3499799966812134"/>
        <bgColor indexed="64"/>
      </patternFill>
    </fill>
    <fill>
      <patternFill patternType="solid">
        <fgColor rgb="FF2793C0"/>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7" tint="-0.499969989061355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style="thin"/>
      <right style="thin"/>
      <top/>
      <bottom/>
    </border>
    <border>
      <left/>
      <right style="medium"/>
      <top style="medium"/>
      <bottom/>
    </border>
    <border>
      <left style="medium"/>
      <right/>
      <top style="medium"/>
      <bottom/>
    </border>
    <border>
      <left/>
      <right style="medium"/>
      <top/>
      <bottom style="medium"/>
    </border>
    <border>
      <left style="thin"/>
      <right/>
      <top/>
      <bottom style="thin"/>
    </border>
    <border>
      <left style="thin"/>
      <right/>
      <top style="thin"/>
      <bottom style="thin"/>
    </border>
    <border>
      <left style="thin"/>
      <right/>
      <top style="thin"/>
      <bottom/>
    </border>
    <border>
      <left style="medium"/>
      <right style="thin"/>
      <top/>
      <bottom style="medium"/>
    </border>
    <border>
      <left/>
      <right/>
      <top style="medium"/>
      <bottom/>
    </border>
    <border>
      <left/>
      <right/>
      <top/>
      <bottom style="medium"/>
    </border>
    <border>
      <left style="thin"/>
      <right style="medium"/>
      <top/>
      <bottom/>
    </border>
    <border>
      <left style="thin"/>
      <right style="medium"/>
      <top/>
      <bottom style="thin"/>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style="thin"/>
      <right/>
      <top style="medium"/>
      <bottom style="thin"/>
    </border>
    <border>
      <left>
        <color indexed="63"/>
      </left>
      <right style="thin"/>
      <top style="thin"/>
      <bottom style="thin"/>
    </border>
    <border>
      <left style="medium"/>
      <right style="thin"/>
      <top/>
      <bottom/>
    </border>
    <border>
      <left style="thin"/>
      <right style="thin"/>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thin"/>
      <right/>
      <top/>
      <bottom/>
    </border>
    <border>
      <left>
        <color indexed="63"/>
      </left>
      <right style="thin"/>
      <top>
        <color indexed="63"/>
      </top>
      <bottom/>
    </border>
    <border>
      <left/>
      <right/>
      <top style="thin"/>
      <bottom style="thin"/>
    </border>
    <border>
      <left style="medium"/>
      <right style="medium"/>
      <top style="medium"/>
      <bottom/>
    </border>
    <border>
      <left style="medium"/>
      <right style="medium"/>
      <top/>
      <bottom style="medium"/>
    </border>
    <border>
      <left/>
      <right/>
      <top/>
      <bottom style="thin"/>
    </border>
    <border>
      <left/>
      <right style="medium"/>
      <top/>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5">
    <xf numFmtId="0" fontId="0" fillId="0" borderId="0" xfId="0" applyAlignment="1">
      <alignment/>
    </xf>
    <xf numFmtId="0" fontId="0" fillId="0" borderId="0" xfId="0" applyAlignment="1">
      <alignment horizontal="left"/>
    </xf>
    <xf numFmtId="0" fontId="52" fillId="0" borderId="0" xfId="0" applyFont="1" applyAlignment="1">
      <alignment horizontal="left"/>
    </xf>
    <xf numFmtId="9" fontId="0" fillId="0" borderId="10"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9" fontId="0" fillId="0" borderId="12" xfId="0" applyNumberFormat="1" applyBorder="1" applyAlignment="1">
      <alignment horizontal="left"/>
    </xf>
    <xf numFmtId="0" fontId="0" fillId="0" borderId="12" xfId="0" applyBorder="1" applyAlignment="1">
      <alignment horizontal="left"/>
    </xf>
    <xf numFmtId="0" fontId="52" fillId="0" borderId="13" xfId="0" applyFont="1" applyBorder="1" applyAlignment="1">
      <alignment horizontal="left"/>
    </xf>
    <xf numFmtId="0" fontId="53" fillId="0" borderId="13" xfId="0" applyFont="1" applyBorder="1" applyAlignment="1">
      <alignment horizontal="left"/>
    </xf>
    <xf numFmtId="0" fontId="0" fillId="0" borderId="14" xfId="0" applyBorder="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0" xfId="0" applyFill="1" applyBorder="1" applyAlignment="1">
      <alignment/>
    </xf>
    <xf numFmtId="0" fontId="0" fillId="0" borderId="17" xfId="0" applyBorder="1" applyAlignment="1">
      <alignment horizontal="left"/>
    </xf>
    <xf numFmtId="0" fontId="54" fillId="0" borderId="0" xfId="0" applyFont="1" applyAlignment="1">
      <alignment/>
    </xf>
    <xf numFmtId="0" fontId="52" fillId="0" borderId="13" xfId="0" applyFont="1" applyFill="1" applyBorder="1" applyAlignment="1">
      <alignment/>
    </xf>
    <xf numFmtId="0" fontId="0" fillId="0" borderId="10" xfId="0" applyFill="1" applyBorder="1" applyAlignment="1">
      <alignment/>
    </xf>
    <xf numFmtId="0" fontId="52" fillId="0" borderId="16" xfId="0" applyFont="1" applyFill="1" applyBorder="1" applyAlignment="1">
      <alignment/>
    </xf>
    <xf numFmtId="0" fontId="0" fillId="0" borderId="10" xfId="0" applyBorder="1" applyAlignment="1">
      <alignment wrapText="1"/>
    </xf>
    <xf numFmtId="0" fontId="0" fillId="0" borderId="11" xfId="0" applyBorder="1" applyAlignment="1">
      <alignment wrapText="1"/>
    </xf>
    <xf numFmtId="0" fontId="0" fillId="0" borderId="18" xfId="0" applyBorder="1" applyAlignment="1">
      <alignment/>
    </xf>
    <xf numFmtId="0" fontId="0" fillId="0" borderId="0" xfId="0" applyBorder="1" applyAlignment="1">
      <alignment horizontal="left"/>
    </xf>
    <xf numFmtId="0" fontId="0" fillId="0" borderId="0" xfId="0" applyBorder="1" applyAlignment="1">
      <alignment/>
    </xf>
    <xf numFmtId="0" fontId="52" fillId="33" borderId="19" xfId="0" applyFont="1" applyFill="1" applyBorder="1" applyAlignment="1">
      <alignment/>
    </xf>
    <xf numFmtId="0" fontId="0" fillId="33" borderId="18" xfId="0" applyFill="1" applyBorder="1" applyAlignment="1">
      <alignment/>
    </xf>
    <xf numFmtId="0" fontId="52" fillId="33" borderId="16" xfId="0" applyFont="1" applyFill="1" applyBorder="1" applyAlignment="1">
      <alignment/>
    </xf>
    <xf numFmtId="0" fontId="52" fillId="33" borderId="20" xfId="0" applyFont="1" applyFill="1" applyBorder="1" applyAlignment="1">
      <alignment/>
    </xf>
    <xf numFmtId="0" fontId="52" fillId="0" borderId="0" xfId="0" applyFont="1" applyBorder="1" applyAlignment="1">
      <alignment horizontal="left"/>
    </xf>
    <xf numFmtId="0" fontId="53" fillId="0" borderId="0" xfId="0" applyFont="1" applyAlignment="1">
      <alignment/>
    </xf>
    <xf numFmtId="0" fontId="53" fillId="33" borderId="19" xfId="0" applyFont="1" applyFill="1" applyBorder="1" applyAlignment="1">
      <alignment horizontal="center"/>
    </xf>
    <xf numFmtId="0" fontId="53" fillId="33" borderId="18" xfId="0" applyFont="1" applyFill="1" applyBorder="1" applyAlignment="1">
      <alignment horizontal="center"/>
    </xf>
    <xf numFmtId="0" fontId="53" fillId="33" borderId="16" xfId="0" applyFont="1" applyFill="1" applyBorder="1" applyAlignment="1">
      <alignment horizontal="center"/>
    </xf>
    <xf numFmtId="0" fontId="53" fillId="33" borderId="20" xfId="0" applyFont="1" applyFill="1" applyBorder="1" applyAlignment="1">
      <alignment horizontal="center"/>
    </xf>
    <xf numFmtId="0" fontId="0" fillId="0" borderId="12" xfId="0" applyFill="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23" xfId="0" applyNumberFormat="1" applyBorder="1" applyAlignment="1">
      <alignment/>
    </xf>
    <xf numFmtId="0" fontId="0" fillId="0" borderId="11" xfId="0" applyFill="1" applyBorder="1" applyAlignment="1">
      <alignment/>
    </xf>
    <xf numFmtId="9" fontId="0" fillId="0" borderId="11" xfId="0" applyNumberFormat="1" applyBorder="1" applyAlignment="1">
      <alignment horizontal="left"/>
    </xf>
    <xf numFmtId="0" fontId="52" fillId="0" borderId="24" xfId="0" applyFont="1" applyBorder="1" applyAlignment="1">
      <alignment horizontal="left"/>
    </xf>
    <xf numFmtId="0" fontId="0" fillId="0" borderId="10" xfId="0" applyBorder="1" applyAlignment="1">
      <alignment/>
    </xf>
    <xf numFmtId="0" fontId="0" fillId="0" borderId="13" xfId="0" applyFill="1" applyBorder="1" applyAlignment="1">
      <alignment/>
    </xf>
    <xf numFmtId="0" fontId="0" fillId="0" borderId="14" xfId="0" applyBorder="1" applyAlignment="1">
      <alignment/>
    </xf>
    <xf numFmtId="9" fontId="0" fillId="0" borderId="22" xfId="59" applyFont="1" applyBorder="1" applyAlignment="1">
      <alignment/>
    </xf>
    <xf numFmtId="0" fontId="0" fillId="33" borderId="19" xfId="0" applyFill="1" applyBorder="1" applyAlignment="1">
      <alignment horizontal="center"/>
    </xf>
    <xf numFmtId="0" fontId="0" fillId="33" borderId="18" xfId="0" applyFill="1" applyBorder="1" applyAlignment="1">
      <alignment horizontal="center"/>
    </xf>
    <xf numFmtId="0" fontId="0" fillId="33" borderId="16" xfId="0" applyFill="1" applyBorder="1" applyAlignment="1">
      <alignment horizontal="center"/>
    </xf>
    <xf numFmtId="0" fontId="0" fillId="33" borderId="20" xfId="0" applyFill="1" applyBorder="1" applyAlignment="1">
      <alignment horizontal="center"/>
    </xf>
    <xf numFmtId="0" fontId="0" fillId="0" borderId="12" xfId="0" applyFont="1" applyFill="1" applyBorder="1" applyAlignment="1">
      <alignment/>
    </xf>
    <xf numFmtId="0" fontId="55" fillId="0" borderId="13" xfId="0" applyFont="1" applyBorder="1" applyAlignment="1">
      <alignment/>
    </xf>
    <xf numFmtId="0" fontId="55" fillId="0" borderId="16" xfId="0" applyFont="1" applyBorder="1" applyAlignment="1">
      <alignment/>
    </xf>
    <xf numFmtId="0" fontId="0" fillId="0" borderId="0" xfId="0" applyFill="1" applyBorder="1" applyAlignment="1">
      <alignment/>
    </xf>
    <xf numFmtId="0" fontId="0" fillId="0" borderId="10" xfId="0" applyBorder="1" applyAlignment="1">
      <alignment wrapText="1"/>
    </xf>
    <xf numFmtId="0" fontId="0" fillId="0" borderId="10" xfId="0" applyBorder="1" applyAlignment="1">
      <alignment wrapText="1"/>
    </xf>
    <xf numFmtId="9" fontId="0" fillId="0" borderId="17" xfId="0" applyNumberFormat="1" applyBorder="1" applyAlignment="1">
      <alignment horizontal="left"/>
    </xf>
    <xf numFmtId="0" fontId="0" fillId="33" borderId="19" xfId="0" applyFill="1" applyBorder="1" applyAlignment="1">
      <alignment/>
    </xf>
    <xf numFmtId="0" fontId="0" fillId="33" borderId="25" xfId="0" applyFill="1" applyBorder="1" applyAlignment="1">
      <alignment/>
    </xf>
    <xf numFmtId="0" fontId="0" fillId="33" borderId="16" xfId="0" applyFill="1" applyBorder="1" applyAlignment="1">
      <alignment/>
    </xf>
    <xf numFmtId="0" fontId="0" fillId="33" borderId="26" xfId="0" applyFill="1" applyBorder="1" applyAlignment="1">
      <alignment/>
    </xf>
    <xf numFmtId="0" fontId="0" fillId="0" borderId="0" xfId="0" applyFill="1" applyAlignment="1">
      <alignment/>
    </xf>
    <xf numFmtId="0" fontId="0" fillId="0" borderId="20" xfId="0" applyBorder="1" applyAlignment="1">
      <alignment/>
    </xf>
    <xf numFmtId="0" fontId="0" fillId="0" borderId="26" xfId="0" applyBorder="1" applyAlignment="1">
      <alignment/>
    </xf>
    <xf numFmtId="0" fontId="0" fillId="0" borderId="21" xfId="0" applyNumberFormat="1" applyBorder="1" applyAlignment="1">
      <alignment horizontal="right" vertical="justify"/>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166" fontId="0" fillId="0" borderId="10" xfId="0" applyNumberFormat="1" applyBorder="1" applyAlignment="1">
      <alignment horizontal="right" vertical="justify"/>
    </xf>
    <xf numFmtId="10" fontId="0" fillId="0" borderId="21" xfId="59" applyNumberFormat="1" applyFont="1" applyBorder="1" applyAlignment="1">
      <alignment horizontal="right" vertical="justify"/>
    </xf>
    <xf numFmtId="10" fontId="0" fillId="0" borderId="22" xfId="59" applyNumberFormat="1" applyFont="1" applyBorder="1" applyAlignment="1">
      <alignment horizontal="right" vertical="justify"/>
    </xf>
    <xf numFmtId="10" fontId="0" fillId="0" borderId="23" xfId="59" applyNumberFormat="1" applyFont="1" applyBorder="1" applyAlignment="1">
      <alignment horizontal="right" vertical="justify"/>
    </xf>
    <xf numFmtId="10" fontId="0" fillId="0" borderId="29" xfId="59" applyNumberFormat="1" applyFont="1" applyBorder="1" applyAlignment="1">
      <alignment horizontal="right" vertical="justify"/>
    </xf>
    <xf numFmtId="10" fontId="0" fillId="0" borderId="30" xfId="59" applyNumberFormat="1" applyFont="1" applyBorder="1" applyAlignment="1">
      <alignment horizontal="right" vertical="justify"/>
    </xf>
    <xf numFmtId="10" fontId="0" fillId="0" borderId="28" xfId="59" applyNumberFormat="1" applyFont="1" applyBorder="1" applyAlignment="1">
      <alignment horizontal="right" vertical="justify"/>
    </xf>
    <xf numFmtId="0" fontId="0" fillId="0" borderId="21" xfId="0" applyBorder="1" applyAlignment="1">
      <alignment horizontal="right" vertical="justify"/>
    </xf>
    <xf numFmtId="0" fontId="0" fillId="0" borderId="22" xfId="0" applyBorder="1" applyAlignment="1">
      <alignment horizontal="right" vertical="justify"/>
    </xf>
    <xf numFmtId="0" fontId="0" fillId="0" borderId="30" xfId="0" applyBorder="1" applyAlignment="1">
      <alignment horizontal="right" vertical="justify"/>
    </xf>
    <xf numFmtId="0" fontId="0" fillId="0" borderId="28" xfId="0" applyBorder="1" applyAlignment="1">
      <alignment horizontal="right" vertical="justify"/>
    </xf>
    <xf numFmtId="0" fontId="0" fillId="0" borderId="23" xfId="0" applyBorder="1" applyAlignment="1">
      <alignment horizontal="right" vertical="justify"/>
    </xf>
    <xf numFmtId="0" fontId="0" fillId="0" borderId="29" xfId="0" applyBorder="1" applyAlignment="1">
      <alignment horizontal="right" vertical="justify"/>
    </xf>
    <xf numFmtId="10" fontId="0" fillId="0" borderId="10" xfId="59" applyNumberFormat="1" applyFont="1"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0" fontId="0" fillId="0" borderId="28" xfId="0" applyNumberFormat="1" applyBorder="1" applyAlignment="1">
      <alignment horizontal="center"/>
    </xf>
    <xf numFmtId="1" fontId="0" fillId="0" borderId="21" xfId="0" applyNumberFormat="1" applyBorder="1" applyAlignment="1">
      <alignment horizontal="right" vertical="justify"/>
    </xf>
    <xf numFmtId="1" fontId="0" fillId="0" borderId="23" xfId="0" applyNumberFormat="1" applyBorder="1" applyAlignment="1">
      <alignment horizontal="right" vertical="justify"/>
    </xf>
    <xf numFmtId="1" fontId="0" fillId="0" borderId="29" xfId="0" applyNumberFormat="1" applyBorder="1" applyAlignment="1">
      <alignment horizontal="right" vertical="justify"/>
    </xf>
    <xf numFmtId="1" fontId="0" fillId="0" borderId="28" xfId="0" applyNumberFormat="1" applyBorder="1" applyAlignment="1">
      <alignment horizontal="right" vertical="justify"/>
    </xf>
    <xf numFmtId="166" fontId="0" fillId="0" borderId="21" xfId="0" applyNumberFormat="1" applyFont="1" applyFill="1" applyBorder="1" applyAlignment="1">
      <alignment horizontal="right" vertical="justify"/>
    </xf>
    <xf numFmtId="0" fontId="0" fillId="0" borderId="22" xfId="0" applyFill="1" applyBorder="1" applyAlignment="1">
      <alignment horizontal="right" vertical="justify"/>
    </xf>
    <xf numFmtId="166" fontId="52" fillId="0" borderId="28" xfId="0" applyNumberFormat="1" applyFont="1" applyFill="1" applyBorder="1" applyAlignment="1">
      <alignment horizontal="right" vertical="justify"/>
    </xf>
    <xf numFmtId="0" fontId="0" fillId="0" borderId="22" xfId="0" applyBorder="1" applyAlignment="1">
      <alignment horizontal="right" vertical="justify" wrapText="1"/>
    </xf>
    <xf numFmtId="0" fontId="0" fillId="0" borderId="10" xfId="0" applyBorder="1" applyAlignment="1">
      <alignment horizontal="right" vertical="justify"/>
    </xf>
    <xf numFmtId="10" fontId="0" fillId="0" borderId="33" xfId="59" applyNumberFormat="1" applyFont="1" applyBorder="1" applyAlignment="1">
      <alignment horizontal="right" vertical="justify"/>
    </xf>
    <xf numFmtId="0" fontId="0" fillId="0" borderId="33" xfId="0" applyBorder="1" applyAlignment="1">
      <alignment horizontal="right" vertical="justify"/>
    </xf>
    <xf numFmtId="1" fontId="0" fillId="0" borderId="22" xfId="0" applyNumberFormat="1" applyBorder="1" applyAlignment="1">
      <alignment horizontal="right" vertical="justify"/>
    </xf>
    <xf numFmtId="1" fontId="0" fillId="0" borderId="30" xfId="0" applyNumberFormat="1" applyBorder="1" applyAlignment="1">
      <alignment horizontal="right" vertical="justify"/>
    </xf>
    <xf numFmtId="10" fontId="0" fillId="0" borderId="22" xfId="59" applyNumberFormat="1" applyFont="1" applyFill="1" applyBorder="1" applyAlignment="1">
      <alignment horizontal="right" vertical="justify"/>
    </xf>
    <xf numFmtId="10" fontId="0" fillId="0" borderId="30" xfId="59" applyNumberFormat="1" applyFont="1" applyFill="1" applyBorder="1" applyAlignment="1">
      <alignment horizontal="right" vertical="justify"/>
    </xf>
    <xf numFmtId="10" fontId="0" fillId="0" borderId="31" xfId="59" applyNumberFormat="1" applyFont="1" applyBorder="1" applyAlignment="1">
      <alignment horizontal="right" vertical="justify"/>
    </xf>
    <xf numFmtId="10" fontId="0" fillId="0" borderId="32" xfId="59" applyNumberFormat="1" applyFont="1" applyBorder="1" applyAlignment="1">
      <alignment horizontal="right" vertical="justify"/>
    </xf>
    <xf numFmtId="0" fontId="0" fillId="0" borderId="30" xfId="0" applyFill="1" applyBorder="1" applyAlignment="1">
      <alignment horizontal="right" vertical="justify"/>
    </xf>
    <xf numFmtId="1" fontId="0" fillId="0" borderId="10" xfId="0" applyNumberFormat="1" applyBorder="1" applyAlignment="1">
      <alignment horizontal="right" vertical="justify"/>
    </xf>
    <xf numFmtId="166" fontId="0" fillId="0" borderId="21" xfId="0" applyNumberFormat="1" applyFill="1" applyBorder="1" applyAlignment="1">
      <alignment horizontal="right" vertical="justify"/>
    </xf>
    <xf numFmtId="0" fontId="0" fillId="0" borderId="29" xfId="0" applyBorder="1" applyAlignment="1">
      <alignment horizontal="center" vertical="justify"/>
    </xf>
    <xf numFmtId="0" fontId="0" fillId="0" borderId="22" xfId="0" applyBorder="1" applyAlignment="1">
      <alignment horizontal="center" vertical="justify"/>
    </xf>
    <xf numFmtId="0" fontId="0" fillId="0" borderId="30" xfId="0" applyBorder="1" applyAlignment="1">
      <alignment horizontal="center" vertical="justify"/>
    </xf>
    <xf numFmtId="0" fontId="0" fillId="0" borderId="23" xfId="0" applyBorder="1" applyAlignment="1">
      <alignment horizontal="center" vertical="justify"/>
    </xf>
    <xf numFmtId="0" fontId="0" fillId="0" borderId="10" xfId="0" applyBorder="1" applyAlignment="1">
      <alignment horizontal="center" vertical="justify"/>
    </xf>
    <xf numFmtId="0" fontId="0" fillId="0" borderId="22" xfId="0" applyFill="1" applyBorder="1" applyAlignment="1">
      <alignment horizontal="center" vertical="justify"/>
    </xf>
    <xf numFmtId="0" fontId="0" fillId="0" borderId="30" xfId="0" applyFont="1" applyFill="1" applyBorder="1" applyAlignment="1">
      <alignment horizontal="center" vertical="justify"/>
    </xf>
    <xf numFmtId="9" fontId="0" fillId="0" borderId="22" xfId="59" applyFont="1" applyFill="1" applyBorder="1" applyAlignment="1">
      <alignment horizontal="center" vertical="justify"/>
    </xf>
    <xf numFmtId="9" fontId="0" fillId="0" borderId="30" xfId="59" applyFont="1" applyFill="1" applyBorder="1" applyAlignment="1">
      <alignment horizontal="center" vertical="justify"/>
    </xf>
    <xf numFmtId="10" fontId="0" fillId="0" borderId="22" xfId="59" applyNumberFormat="1" applyFont="1" applyFill="1" applyBorder="1" applyAlignment="1">
      <alignment horizontal="center" vertical="justify"/>
    </xf>
    <xf numFmtId="10" fontId="0" fillId="0" borderId="30" xfId="59" applyNumberFormat="1" applyFont="1" applyFill="1" applyBorder="1" applyAlignment="1">
      <alignment horizontal="center" vertical="justify"/>
    </xf>
    <xf numFmtId="0" fontId="0" fillId="0" borderId="21" xfId="0" applyFill="1" applyBorder="1" applyAlignment="1">
      <alignment horizontal="center" vertical="justify"/>
    </xf>
    <xf numFmtId="0" fontId="0" fillId="0" borderId="28" xfId="0" applyFill="1" applyBorder="1" applyAlignment="1">
      <alignment horizontal="center" vertical="justify"/>
    </xf>
    <xf numFmtId="0" fontId="0" fillId="0" borderId="30" xfId="0" applyFill="1" applyBorder="1" applyAlignment="1">
      <alignment horizontal="center" vertical="justify"/>
    </xf>
    <xf numFmtId="0" fontId="0" fillId="34" borderId="21" xfId="0" applyFill="1" applyBorder="1" applyAlignment="1">
      <alignment horizontal="center" vertical="justify"/>
    </xf>
    <xf numFmtId="0" fontId="0" fillId="35" borderId="0" xfId="0" applyFill="1" applyAlignment="1">
      <alignment/>
    </xf>
    <xf numFmtId="0" fontId="53" fillId="0" borderId="0" xfId="0" applyFont="1" applyFill="1" applyAlignment="1">
      <alignment/>
    </xf>
    <xf numFmtId="0" fontId="0" fillId="0" borderId="0" xfId="0" applyFont="1" applyFill="1" applyAlignment="1">
      <alignment/>
    </xf>
    <xf numFmtId="0" fontId="0" fillId="0" borderId="19" xfId="0" applyBorder="1" applyAlignment="1">
      <alignment/>
    </xf>
    <xf numFmtId="0" fontId="0" fillId="0" borderId="34" xfId="0" applyBorder="1" applyAlignment="1">
      <alignment/>
    </xf>
    <xf numFmtId="0" fontId="0" fillId="34" borderId="35" xfId="0" applyFill="1" applyBorder="1" applyAlignment="1">
      <alignment horizontal="center" vertical="justify"/>
    </xf>
    <xf numFmtId="0" fontId="0" fillId="0" borderId="36" xfId="0" applyBorder="1" applyAlignment="1">
      <alignment/>
    </xf>
    <xf numFmtId="0" fontId="0" fillId="34" borderId="10" xfId="0" applyFill="1" applyBorder="1" applyAlignment="1">
      <alignment horizontal="center" vertical="justify"/>
    </xf>
    <xf numFmtId="0" fontId="0" fillId="34" borderId="22" xfId="0" applyFill="1" applyBorder="1" applyAlignment="1">
      <alignment horizontal="center" vertical="justify"/>
    </xf>
    <xf numFmtId="0" fontId="52" fillId="0" borderId="19" xfId="0" applyFont="1" applyBorder="1" applyAlignment="1">
      <alignment horizontal="left"/>
    </xf>
    <xf numFmtId="0" fontId="0" fillId="0" borderId="34" xfId="0" applyBorder="1" applyAlignment="1">
      <alignment horizontal="left"/>
    </xf>
    <xf numFmtId="0" fontId="0" fillId="0" borderId="17" xfId="0" applyBorder="1" applyAlignment="1">
      <alignment/>
    </xf>
    <xf numFmtId="0" fontId="0" fillId="0" borderId="37" xfId="0" applyFill="1" applyBorder="1" applyAlignment="1">
      <alignment/>
    </xf>
    <xf numFmtId="0" fontId="0" fillId="0" borderId="24" xfId="0" applyFill="1" applyBorder="1" applyAlignment="1">
      <alignment/>
    </xf>
    <xf numFmtId="0" fontId="0" fillId="0" borderId="0" xfId="0" applyAlignment="1">
      <alignment vertical="top"/>
    </xf>
    <xf numFmtId="0" fontId="52" fillId="0" borderId="13" xfId="0" applyFont="1" applyBorder="1" applyAlignment="1">
      <alignment horizontal="left" vertical="top"/>
    </xf>
    <xf numFmtId="9" fontId="0" fillId="0" borderId="12" xfId="0" applyNumberFormat="1" applyBorder="1" applyAlignment="1">
      <alignment horizontal="left" vertical="top"/>
    </xf>
    <xf numFmtId="0" fontId="0" fillId="0" borderId="28" xfId="0" applyBorder="1" applyAlignment="1">
      <alignment vertical="top" wrapText="1"/>
    </xf>
    <xf numFmtId="9" fontId="0" fillId="0" borderId="17" xfId="0" applyNumberFormat="1" applyBorder="1" applyAlignment="1">
      <alignment horizontal="left" vertical="top"/>
    </xf>
    <xf numFmtId="0" fontId="0" fillId="0" borderId="12" xfId="0" applyFill="1" applyBorder="1" applyAlignment="1">
      <alignment vertical="top"/>
    </xf>
    <xf numFmtId="0" fontId="0" fillId="0" borderId="38" xfId="0" applyFill="1" applyBorder="1" applyAlignment="1">
      <alignment vertical="top"/>
    </xf>
    <xf numFmtId="0" fontId="0" fillId="0" borderId="15" xfId="0" applyBorder="1" applyAlignment="1">
      <alignment vertical="top" wrapText="1"/>
    </xf>
    <xf numFmtId="0" fontId="0" fillId="0" borderId="12" xfId="0" applyBorder="1" applyAlignment="1">
      <alignment horizontal="left" vertical="top"/>
    </xf>
    <xf numFmtId="0" fontId="53" fillId="0" borderId="13" xfId="0" applyFont="1" applyBorder="1" applyAlignment="1">
      <alignment horizontal="left" vertical="top"/>
    </xf>
    <xf numFmtId="0" fontId="0" fillId="0" borderId="28" xfId="0" applyBorder="1" applyAlignment="1">
      <alignment vertical="top"/>
    </xf>
    <xf numFmtId="0" fontId="2" fillId="0" borderId="28" xfId="0" applyFont="1" applyBorder="1" applyAlignment="1">
      <alignment vertical="top" wrapText="1"/>
    </xf>
    <xf numFmtId="0" fontId="52" fillId="0" borderId="39" xfId="0" applyFont="1" applyBorder="1" applyAlignment="1">
      <alignment horizontal="left" vertical="top"/>
    </xf>
    <xf numFmtId="0" fontId="0" fillId="0" borderId="14" xfId="0" applyBorder="1" applyAlignment="1">
      <alignment horizontal="left" vertical="top"/>
    </xf>
    <xf numFmtId="0" fontId="0" fillId="0" borderId="32" xfId="0" applyBorder="1" applyAlignment="1">
      <alignment vertical="top"/>
    </xf>
    <xf numFmtId="0" fontId="0" fillId="0" borderId="13" xfId="0" applyBorder="1" applyAlignment="1">
      <alignment vertical="top"/>
    </xf>
    <xf numFmtId="0" fontId="0" fillId="0" borderId="13" xfId="0" applyBorder="1" applyAlignment="1">
      <alignment vertical="top" wrapText="1"/>
    </xf>
    <xf numFmtId="0" fontId="0" fillId="0" borderId="10" xfId="0" applyBorder="1" applyAlignment="1">
      <alignment vertical="top"/>
    </xf>
    <xf numFmtId="0" fontId="0" fillId="0" borderId="30" xfId="0" applyBorder="1" applyAlignment="1">
      <alignment vertical="top" wrapText="1"/>
    </xf>
    <xf numFmtId="0" fontId="0" fillId="0" borderId="33" xfId="0" applyBorder="1" applyAlignment="1">
      <alignment vertical="top" wrapText="1"/>
    </xf>
    <xf numFmtId="0" fontId="0" fillId="0" borderId="11" xfId="0" applyFill="1" applyBorder="1" applyAlignment="1">
      <alignment vertical="top"/>
    </xf>
    <xf numFmtId="0" fontId="0" fillId="0" borderId="2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2" fillId="0" borderId="30" xfId="0" applyFont="1" applyBorder="1" applyAlignment="1">
      <alignment vertical="top" wrapText="1"/>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2" fillId="0" borderId="29" xfId="0" applyFont="1" applyBorder="1" applyAlignment="1" applyProtection="1">
      <alignment vertical="top" wrapText="1"/>
      <protection locked="0"/>
    </xf>
    <xf numFmtId="0" fontId="0" fillId="0" borderId="0" xfId="0" applyAlignment="1" applyProtection="1">
      <alignment vertical="top"/>
      <protection locked="0"/>
    </xf>
    <xf numFmtId="0" fontId="2" fillId="0" borderId="29" xfId="0" applyFont="1" applyBorder="1" applyAlignment="1">
      <alignment vertical="top" wrapText="1"/>
    </xf>
    <xf numFmtId="0" fontId="52" fillId="0" borderId="13" xfId="0" applyFont="1" applyFill="1" applyBorder="1" applyAlignment="1">
      <alignment vertical="top" wrapText="1"/>
    </xf>
    <xf numFmtId="0" fontId="0" fillId="0" borderId="10" xfId="0" applyFill="1" applyBorder="1" applyAlignment="1">
      <alignment vertical="top" wrapText="1"/>
    </xf>
    <xf numFmtId="0" fontId="2" fillId="0" borderId="30" xfId="0" applyFont="1" applyFill="1" applyBorder="1" applyAlignment="1">
      <alignment vertical="top" wrapText="1"/>
    </xf>
    <xf numFmtId="0" fontId="0" fillId="0" borderId="13" xfId="0" applyFill="1" applyBorder="1" applyAlignment="1">
      <alignment vertical="top" wrapText="1"/>
    </xf>
    <xf numFmtId="0" fontId="0" fillId="0" borderId="10" xfId="0" applyFill="1" applyBorder="1" applyAlignment="1">
      <alignment vertical="top"/>
    </xf>
    <xf numFmtId="0" fontId="2" fillId="0" borderId="10"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0" fontId="2" fillId="0" borderId="10" xfId="0" applyFont="1" applyBorder="1" applyAlignment="1">
      <alignment vertical="top" wrapText="1"/>
    </xf>
    <xf numFmtId="0" fontId="2" fillId="0" borderId="11" xfId="0" applyFont="1" applyBorder="1" applyAlignment="1">
      <alignment vertical="top" wrapText="1"/>
    </xf>
    <xf numFmtId="0" fontId="52" fillId="0" borderId="16" xfId="0" applyFont="1" applyFill="1" applyBorder="1" applyAlignment="1">
      <alignment vertical="top" wrapText="1"/>
    </xf>
    <xf numFmtId="0" fontId="2" fillId="0" borderId="10"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0" fillId="0" borderId="13" xfId="0" applyBorder="1" applyAlignment="1" applyProtection="1">
      <alignment vertical="top" wrapText="1"/>
      <protection/>
    </xf>
    <xf numFmtId="0" fontId="2" fillId="0" borderId="10" xfId="0" applyFont="1" applyBorder="1" applyAlignment="1" applyProtection="1">
      <alignment vertical="top" wrapText="1"/>
      <protection/>
    </xf>
    <xf numFmtId="0" fontId="2" fillId="0" borderId="30" xfId="0" applyFont="1" applyBorder="1" applyAlignment="1" applyProtection="1">
      <alignment vertical="top" wrapText="1"/>
      <protection/>
    </xf>
    <xf numFmtId="0" fontId="0" fillId="0" borderId="0" xfId="0" applyAlignment="1" applyProtection="1">
      <alignment vertical="top"/>
      <protection/>
    </xf>
    <xf numFmtId="0" fontId="0" fillId="0" borderId="37" xfId="0" applyBorder="1" applyAlignment="1">
      <alignment vertical="top" wrapText="1"/>
    </xf>
    <xf numFmtId="0" fontId="2" fillId="0" borderId="13" xfId="0" applyFont="1" applyBorder="1" applyAlignment="1" applyProtection="1">
      <alignment vertical="top" wrapText="1"/>
      <protection locked="0"/>
    </xf>
    <xf numFmtId="0" fontId="2" fillId="0" borderId="13" xfId="0" applyFont="1" applyBorder="1" applyAlignment="1">
      <alignment vertical="top" wrapText="1"/>
    </xf>
    <xf numFmtId="0" fontId="2" fillId="0" borderId="10" xfId="0" applyFont="1" applyFill="1" applyBorder="1" applyAlignment="1">
      <alignment vertical="top" wrapText="1"/>
    </xf>
    <xf numFmtId="0" fontId="2" fillId="0" borderId="12" xfId="0" applyFont="1" applyBorder="1" applyAlignment="1" applyProtection="1">
      <alignment vertical="top" wrapText="1"/>
      <protection locked="0"/>
    </xf>
    <xf numFmtId="0" fontId="2" fillId="0" borderId="28" xfId="0" applyFont="1" applyBorder="1" applyAlignment="1" applyProtection="1">
      <alignment vertical="top" wrapText="1"/>
      <protection/>
    </xf>
    <xf numFmtId="0" fontId="2" fillId="0" borderId="24"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32" xfId="0" applyFont="1" applyBorder="1" applyAlignment="1" applyProtection="1">
      <alignment vertical="top" wrapText="1"/>
      <protection/>
    </xf>
    <xf numFmtId="0" fontId="9" fillId="36" borderId="40" xfId="0" applyFont="1" applyFill="1" applyBorder="1" applyAlignment="1">
      <alignment vertical="top"/>
    </xf>
    <xf numFmtId="0" fontId="9" fillId="36" borderId="41" xfId="0" applyFont="1" applyFill="1" applyBorder="1" applyAlignment="1">
      <alignment vertical="top"/>
    </xf>
    <xf numFmtId="0" fontId="9" fillId="36" borderId="42" xfId="0" applyFont="1" applyFill="1" applyBorder="1" applyAlignment="1">
      <alignment vertical="top"/>
    </xf>
    <xf numFmtId="0" fontId="2" fillId="0" borderId="12" xfId="0" applyFont="1" applyBorder="1" applyAlignment="1" applyProtection="1">
      <alignment vertical="top"/>
      <protection locked="0"/>
    </xf>
    <xf numFmtId="0" fontId="2" fillId="0" borderId="28" xfId="0" applyFont="1" applyBorder="1" applyAlignment="1" applyProtection="1">
      <alignment vertical="top" wrapText="1"/>
      <protection locked="0"/>
    </xf>
    <xf numFmtId="0" fontId="0" fillId="0" borderId="16" xfId="0" applyBorder="1" applyAlignment="1">
      <alignment vertical="top"/>
    </xf>
    <xf numFmtId="0" fontId="0" fillId="0" borderId="26" xfId="0" applyBorder="1" applyAlignment="1">
      <alignment vertical="top"/>
    </xf>
    <xf numFmtId="0" fontId="2" fillId="0" borderId="43" xfId="0" applyFont="1" applyBorder="1" applyAlignment="1">
      <alignment vertical="top" wrapText="1"/>
    </xf>
    <xf numFmtId="0" fontId="2" fillId="0" borderId="13" xfId="0" applyFont="1" applyBorder="1" applyAlignment="1">
      <alignment vertical="top"/>
    </xf>
    <xf numFmtId="0" fontId="2" fillId="0" borderId="10" xfId="0" applyFont="1" applyBorder="1" applyAlignment="1">
      <alignment vertical="top"/>
    </xf>
    <xf numFmtId="0" fontId="2" fillId="0" borderId="33" xfId="0" applyFont="1" applyBorder="1" applyAlignment="1" applyProtection="1">
      <alignment vertical="top" wrapText="1"/>
      <protection locked="0"/>
    </xf>
    <xf numFmtId="0" fontId="2" fillId="0" borderId="11" xfId="0" applyFont="1" applyFill="1" applyBorder="1" applyAlignment="1">
      <alignment vertical="top"/>
    </xf>
    <xf numFmtId="0" fontId="2" fillId="0" borderId="30" xfId="0" applyFont="1" applyFill="1" applyBorder="1" applyAlignment="1" applyProtection="1">
      <alignment vertical="top" wrapText="1"/>
      <protection/>
    </xf>
    <xf numFmtId="0" fontId="56" fillId="0" borderId="13" xfId="0" applyFont="1" applyBorder="1" applyAlignment="1">
      <alignment vertical="top" wrapText="1"/>
    </xf>
    <xf numFmtId="0" fontId="2" fillId="0" borderId="10" xfId="0" applyFont="1" applyFill="1" applyBorder="1" applyAlignment="1">
      <alignment vertical="top"/>
    </xf>
    <xf numFmtId="0" fontId="2" fillId="0" borderId="33" xfId="0" applyFont="1" applyFill="1" applyBorder="1" applyAlignment="1">
      <alignment vertical="top" wrapText="1"/>
    </xf>
    <xf numFmtId="0" fontId="57" fillId="0" borderId="13" xfId="0" applyFont="1" applyFill="1" applyBorder="1" applyAlignment="1">
      <alignment vertical="top" wrapText="1"/>
    </xf>
    <xf numFmtId="0" fontId="56" fillId="0" borderId="13" xfId="0" applyFont="1" applyBorder="1" applyAlignment="1">
      <alignment vertical="top"/>
    </xf>
    <xf numFmtId="0" fontId="57" fillId="0" borderId="13" xfId="0" applyFont="1" applyBorder="1" applyAlignment="1">
      <alignment horizontal="left" vertical="top"/>
    </xf>
    <xf numFmtId="9" fontId="2" fillId="0" borderId="12" xfId="0" applyNumberFormat="1" applyFont="1" applyBorder="1" applyAlignment="1">
      <alignment horizontal="left" vertical="top"/>
    </xf>
    <xf numFmtId="0" fontId="9" fillId="0" borderId="13" xfId="0" applyFont="1" applyBorder="1" applyAlignment="1">
      <alignment horizontal="left" vertical="top"/>
    </xf>
    <xf numFmtId="0" fontId="7" fillId="0" borderId="13" xfId="0" applyFont="1" applyBorder="1" applyAlignment="1">
      <alignment horizontal="left" vertical="top"/>
    </xf>
    <xf numFmtId="0" fontId="2" fillId="0" borderId="12" xfId="0" applyFont="1" applyBorder="1" applyAlignment="1">
      <alignment horizontal="left" vertical="top"/>
    </xf>
    <xf numFmtId="0" fontId="2" fillId="0" borderId="28" xfId="0" applyFont="1" applyBorder="1" applyAlignment="1">
      <alignment vertical="top"/>
    </xf>
    <xf numFmtId="0" fontId="2" fillId="0" borderId="37"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29" xfId="0" applyFont="1" applyBorder="1" applyAlignment="1" applyProtection="1">
      <alignment vertical="top" wrapText="1"/>
      <protection/>
    </xf>
    <xf numFmtId="0" fontId="2" fillId="0" borderId="37" xfId="0" applyFont="1" applyBorder="1" applyAlignment="1">
      <alignment vertical="top" wrapText="1"/>
    </xf>
    <xf numFmtId="0" fontId="0" fillId="0" borderId="37" xfId="0" applyBorder="1" applyAlignment="1">
      <alignment vertical="top"/>
    </xf>
    <xf numFmtId="1" fontId="0" fillId="0" borderId="23" xfId="59" applyNumberFormat="1" applyFont="1" applyBorder="1" applyAlignment="1">
      <alignment horizontal="right" vertical="justify"/>
    </xf>
    <xf numFmtId="1" fontId="0" fillId="0" borderId="29" xfId="59" applyNumberFormat="1" applyFont="1" applyBorder="1" applyAlignment="1">
      <alignment horizontal="right" vertical="justify"/>
    </xf>
    <xf numFmtId="9" fontId="0" fillId="0" borderId="22" xfId="0" applyNumberFormat="1" applyBorder="1" applyAlignment="1">
      <alignment horizontal="right" vertical="justify"/>
    </xf>
    <xf numFmtId="9" fontId="0" fillId="0" borderId="30" xfId="0" applyNumberFormat="1" applyBorder="1" applyAlignment="1">
      <alignment horizontal="right" vertical="justify"/>
    </xf>
    <xf numFmtId="0" fontId="55" fillId="0" borderId="26" xfId="0" applyFont="1" applyBorder="1" applyAlignment="1">
      <alignment/>
    </xf>
    <xf numFmtId="0" fontId="55" fillId="0" borderId="20" xfId="0" applyFont="1" applyBorder="1" applyAlignment="1">
      <alignment/>
    </xf>
    <xf numFmtId="10" fontId="0" fillId="0" borderId="0" xfId="59" applyNumberFormat="1" applyFont="1" applyBorder="1" applyAlignment="1">
      <alignment horizontal="right" vertical="justify"/>
    </xf>
    <xf numFmtId="0" fontId="0" fillId="0" borderId="0" xfId="0" applyFill="1" applyBorder="1" applyAlignment="1">
      <alignment horizontal="center" vertical="justify"/>
    </xf>
    <xf numFmtId="0" fontId="0" fillId="0" borderId="28" xfId="0" applyNumberForma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alignment horizontal="center"/>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3" fontId="0" fillId="0" borderId="29" xfId="0" applyNumberFormat="1" applyBorder="1" applyAlignment="1">
      <alignment horizontal="right" vertical="justify"/>
    </xf>
    <xf numFmtId="3" fontId="0" fillId="0" borderId="22" xfId="0" applyNumberFormat="1" applyBorder="1" applyAlignment="1">
      <alignment horizontal="center" vertical="justify"/>
    </xf>
    <xf numFmtId="3" fontId="0" fillId="0" borderId="30" xfId="0" applyNumberFormat="1" applyBorder="1" applyAlignment="1">
      <alignment horizontal="center" vertical="justify"/>
    </xf>
    <xf numFmtId="3" fontId="0" fillId="0" borderId="23" xfId="0" applyNumberFormat="1" applyBorder="1" applyAlignment="1">
      <alignment horizontal="center" vertical="justify"/>
    </xf>
    <xf numFmtId="3" fontId="0" fillId="0" borderId="29" xfId="0" applyNumberFormat="1" applyBorder="1" applyAlignment="1">
      <alignment horizontal="center" vertical="justify"/>
    </xf>
    <xf numFmtId="3" fontId="0" fillId="0" borderId="23" xfId="0" applyNumberFormat="1" applyFill="1" applyBorder="1" applyAlignment="1">
      <alignment horizontal="center" vertical="justify"/>
    </xf>
    <xf numFmtId="0" fontId="0" fillId="0" borderId="10" xfId="0" applyBorder="1" applyAlignment="1">
      <alignment/>
    </xf>
    <xf numFmtId="0" fontId="0" fillId="0" borderId="22" xfId="0" applyFill="1"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29"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30" xfId="0" applyBorder="1" applyAlignment="1">
      <alignment horizontal="center" vertical="justify"/>
    </xf>
    <xf numFmtId="0" fontId="0" fillId="0" borderId="10" xfId="0"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2" xfId="0" applyFill="1" applyBorder="1" applyAlignment="1">
      <alignment horizontal="center" vertical="justify"/>
    </xf>
    <xf numFmtId="9" fontId="0" fillId="0" borderId="22" xfId="59" applyFont="1" applyFill="1" applyBorder="1" applyAlignment="1">
      <alignment horizontal="center" vertical="justify"/>
    </xf>
    <xf numFmtId="0" fontId="0" fillId="0" borderId="30" xfId="0" applyFill="1" applyBorder="1" applyAlignment="1">
      <alignment horizontal="center" vertical="justify"/>
    </xf>
    <xf numFmtId="9" fontId="0" fillId="0" borderId="30" xfId="59" applyFont="1" applyFill="1" applyBorder="1" applyAlignment="1">
      <alignment horizontal="center" vertical="justify"/>
    </xf>
    <xf numFmtId="0" fontId="0" fillId="0" borderId="29" xfId="0" applyBorder="1" applyAlignment="1">
      <alignment horizontal="center"/>
    </xf>
    <xf numFmtId="0" fontId="0" fillId="0" borderId="29" xfId="0" applyBorder="1" applyAlignment="1">
      <alignment horizontal="center"/>
    </xf>
    <xf numFmtId="0" fontId="0" fillId="0" borderId="29" xfId="0" applyBorder="1" applyAlignment="1">
      <alignment horizontal="center"/>
    </xf>
    <xf numFmtId="0" fontId="0" fillId="0" borderId="29" xfId="0" applyBorder="1" applyAlignment="1">
      <alignment horizontal="center"/>
    </xf>
    <xf numFmtId="0" fontId="0" fillId="0" borderId="29" xfId="0" applyBorder="1" applyAlignment="1">
      <alignment horizontal="center"/>
    </xf>
    <xf numFmtId="0" fontId="0" fillId="0" borderId="35" xfId="0" applyFill="1" applyBorder="1" applyAlignment="1">
      <alignment horizontal="center" vertical="justify"/>
    </xf>
    <xf numFmtId="10" fontId="0" fillId="0" borderId="23" xfId="59" applyNumberFormat="1" applyFont="1" applyBorder="1" applyAlignment="1">
      <alignment horizontal="right" vertical="justify"/>
    </xf>
    <xf numFmtId="166" fontId="0" fillId="0" borderId="0" xfId="0" applyNumberFormat="1" applyAlignment="1">
      <alignment/>
    </xf>
    <xf numFmtId="0" fontId="0" fillId="0" borderId="21" xfId="0" applyFill="1" applyBorder="1" applyAlignment="1">
      <alignment horizontal="right" vertical="justify"/>
    </xf>
    <xf numFmtId="10" fontId="0" fillId="0" borderId="21" xfId="0" applyNumberFormat="1" applyFill="1" applyBorder="1" applyAlignment="1">
      <alignment horizontal="right" vertical="justify"/>
    </xf>
    <xf numFmtId="10" fontId="0" fillId="0" borderId="21" xfId="59" applyNumberFormat="1" applyFont="1" applyFill="1" applyBorder="1" applyAlignment="1">
      <alignment horizontal="right" vertical="justify"/>
    </xf>
    <xf numFmtId="10" fontId="0" fillId="0" borderId="21" xfId="0" applyNumberFormat="1" applyFill="1" applyBorder="1" applyAlignment="1">
      <alignment horizontal="center" vertical="justify"/>
    </xf>
    <xf numFmtId="10" fontId="0" fillId="0" borderId="10" xfId="0" applyNumberFormat="1" applyFill="1" applyBorder="1" applyAlignment="1">
      <alignment horizontal="center" vertical="justify"/>
    </xf>
    <xf numFmtId="10" fontId="0" fillId="0" borderId="22" xfId="0" applyNumberFormat="1" applyFill="1" applyBorder="1" applyAlignment="1">
      <alignment horizontal="center" vertical="justify"/>
    </xf>
    <xf numFmtId="10" fontId="0" fillId="0" borderId="29" xfId="0" applyNumberFormat="1" applyBorder="1" applyAlignment="1">
      <alignment horizontal="right" vertical="justify"/>
    </xf>
    <xf numFmtId="0" fontId="0" fillId="0" borderId="0" xfId="0" applyAlignment="1">
      <alignment/>
    </xf>
    <xf numFmtId="0" fontId="0" fillId="37" borderId="0" xfId="0" applyFill="1" applyBorder="1" applyAlignment="1">
      <alignment vertical="top" wrapText="1"/>
    </xf>
    <xf numFmtId="0" fontId="52" fillId="0" borderId="0" xfId="0" applyFont="1" applyBorder="1" applyAlignment="1">
      <alignment horizontal="center"/>
    </xf>
    <xf numFmtId="0" fontId="55" fillId="0" borderId="44" xfId="0" applyFont="1" applyBorder="1" applyAlignment="1">
      <alignment horizontal="left" vertical="center" wrapText="1"/>
    </xf>
    <xf numFmtId="0" fontId="55" fillId="0" borderId="0" xfId="0" applyFont="1" applyBorder="1" applyAlignment="1">
      <alignment horizontal="left" vertical="center" wrapText="1"/>
    </xf>
    <xf numFmtId="0" fontId="55" fillId="0" borderId="45" xfId="0" applyFont="1" applyBorder="1" applyAlignment="1">
      <alignment horizontal="left" vertical="center" wrapText="1"/>
    </xf>
    <xf numFmtId="0" fontId="52" fillId="38" borderId="40" xfId="0" applyFont="1" applyFill="1" applyBorder="1" applyAlignment="1">
      <alignment horizontal="left"/>
    </xf>
    <xf numFmtId="0" fontId="52" fillId="38" borderId="41" xfId="0" applyFont="1" applyFill="1" applyBorder="1" applyAlignment="1">
      <alignment horizontal="left"/>
    </xf>
    <xf numFmtId="0" fontId="52" fillId="38" borderId="42" xfId="0" applyFont="1" applyFill="1" applyBorder="1" applyAlignment="1">
      <alignment horizontal="left"/>
    </xf>
    <xf numFmtId="0" fontId="55" fillId="0" borderId="13" xfId="0" applyFont="1" applyBorder="1" applyAlignment="1">
      <alignment horizontal="left" vertical="top" wrapText="1"/>
    </xf>
    <xf numFmtId="0" fontId="55" fillId="0" borderId="0" xfId="0" applyFont="1" applyBorder="1" applyAlignment="1">
      <alignment horizontal="left" vertical="top" wrapText="1"/>
    </xf>
    <xf numFmtId="0" fontId="55" fillId="0" borderId="15" xfId="0" applyFont="1" applyBorder="1" applyAlignment="1">
      <alignment horizontal="left" vertical="top" wrapText="1"/>
    </xf>
    <xf numFmtId="0" fontId="52" fillId="38" borderId="40" xfId="0" applyFont="1" applyFill="1" applyBorder="1" applyAlignment="1">
      <alignment/>
    </xf>
    <xf numFmtId="0" fontId="0" fillId="38" borderId="41" xfId="0" applyFill="1" applyBorder="1" applyAlignment="1">
      <alignment/>
    </xf>
    <xf numFmtId="0" fontId="0" fillId="38" borderId="42" xfId="0" applyFill="1" applyBorder="1" applyAlignment="1">
      <alignment/>
    </xf>
    <xf numFmtId="0" fontId="58" fillId="39" borderId="22" xfId="0" applyFont="1" applyFill="1" applyBorder="1" applyAlignment="1">
      <alignment horizontal="left"/>
    </xf>
    <xf numFmtId="0" fontId="58" fillId="39" borderId="46" xfId="0" applyFont="1" applyFill="1" applyBorder="1" applyAlignment="1">
      <alignment horizontal="left"/>
    </xf>
    <xf numFmtId="0" fontId="58" fillId="39" borderId="33" xfId="0" applyFont="1" applyFill="1" applyBorder="1" applyAlignment="1">
      <alignment horizontal="left"/>
    </xf>
    <xf numFmtId="0" fontId="58" fillId="39" borderId="22" xfId="0" applyFont="1" applyFill="1" applyBorder="1" applyAlignment="1">
      <alignment horizontal="center"/>
    </xf>
    <xf numFmtId="0" fontId="58" fillId="39" borderId="46" xfId="0" applyFont="1" applyFill="1" applyBorder="1" applyAlignment="1">
      <alignment horizontal="center"/>
    </xf>
    <xf numFmtId="0" fontId="58" fillId="39" borderId="33" xfId="0" applyFont="1" applyFill="1" applyBorder="1" applyAlignment="1">
      <alignment horizontal="center"/>
    </xf>
    <xf numFmtId="0" fontId="0" fillId="38" borderId="25" xfId="0" applyFill="1" applyBorder="1" applyAlignment="1">
      <alignment/>
    </xf>
    <xf numFmtId="0" fontId="0" fillId="38" borderId="18" xfId="0" applyFill="1" applyBorder="1" applyAlignment="1">
      <alignment/>
    </xf>
    <xf numFmtId="0" fontId="55" fillId="0" borderId="19" xfId="0" applyFont="1" applyBorder="1" applyAlignment="1">
      <alignment horizontal="left" vertical="top" wrapText="1"/>
    </xf>
    <xf numFmtId="0" fontId="55" fillId="0" borderId="25" xfId="0" applyFont="1" applyBorder="1" applyAlignment="1">
      <alignment horizontal="left" vertical="top" wrapText="1"/>
    </xf>
    <xf numFmtId="0" fontId="55" fillId="0" borderId="18" xfId="0" applyFont="1" applyBorder="1" applyAlignment="1">
      <alignment horizontal="left" vertical="top" wrapText="1"/>
    </xf>
    <xf numFmtId="0" fontId="59" fillId="33" borderId="40" xfId="0" applyFont="1" applyFill="1" applyBorder="1" applyAlignment="1">
      <alignment horizontal="center"/>
    </xf>
    <xf numFmtId="0" fontId="59" fillId="33" borderId="41" xfId="0" applyFont="1" applyFill="1" applyBorder="1" applyAlignment="1">
      <alignment horizontal="center"/>
    </xf>
    <xf numFmtId="0" fontId="59" fillId="33" borderId="42" xfId="0" applyFont="1" applyFill="1" applyBorder="1" applyAlignment="1">
      <alignment horizontal="center"/>
    </xf>
    <xf numFmtId="0" fontId="52" fillId="38" borderId="16" xfId="0" applyFont="1" applyFill="1" applyBorder="1" applyAlignment="1">
      <alignment horizontal="left"/>
    </xf>
    <xf numFmtId="0" fontId="0" fillId="38" borderId="26" xfId="0" applyFill="1" applyBorder="1" applyAlignment="1">
      <alignment/>
    </xf>
    <xf numFmtId="0" fontId="0" fillId="38" borderId="20" xfId="0" applyFill="1" applyBorder="1" applyAlignment="1">
      <alignment/>
    </xf>
    <xf numFmtId="0" fontId="52" fillId="0" borderId="47" xfId="0" applyFont="1" applyBorder="1" applyAlignment="1">
      <alignment horizontal="center"/>
    </xf>
    <xf numFmtId="0" fontId="52" fillId="0" borderId="48" xfId="0" applyFont="1" applyBorder="1" applyAlignment="1">
      <alignment horizontal="center"/>
    </xf>
    <xf numFmtId="0" fontId="58" fillId="39" borderId="21" xfId="0" applyFont="1" applyFill="1" applyBorder="1" applyAlignment="1">
      <alignment horizontal="center"/>
    </xf>
    <xf numFmtId="0" fontId="58" fillId="39" borderId="49" xfId="0" applyFont="1" applyFill="1" applyBorder="1" applyAlignment="1">
      <alignment horizontal="center"/>
    </xf>
    <xf numFmtId="0" fontId="58" fillId="39" borderId="50" xfId="0" applyFont="1" applyFill="1" applyBorder="1" applyAlignment="1">
      <alignment horizontal="center"/>
    </xf>
    <xf numFmtId="0" fontId="60" fillId="33" borderId="19" xfId="0" applyFont="1" applyFill="1" applyBorder="1" applyAlignment="1">
      <alignment horizontal="center"/>
    </xf>
    <xf numFmtId="0" fontId="61" fillId="33" borderId="25" xfId="0" applyFont="1" applyFill="1" applyBorder="1" applyAlignment="1">
      <alignment horizontal="center"/>
    </xf>
    <xf numFmtId="0" fontId="61" fillId="33" borderId="18" xfId="0" applyFont="1" applyFill="1" applyBorder="1" applyAlignment="1">
      <alignment horizontal="center"/>
    </xf>
    <xf numFmtId="0" fontId="55" fillId="0" borderId="13" xfId="0" applyFont="1" applyBorder="1" applyAlignment="1">
      <alignment horizontal="left" wrapText="1"/>
    </xf>
    <xf numFmtId="0" fontId="55" fillId="0" borderId="0" xfId="0" applyFont="1" applyBorder="1" applyAlignment="1">
      <alignment horizontal="left" wrapText="1"/>
    </xf>
    <xf numFmtId="0" fontId="55" fillId="0" borderId="15" xfId="0" applyFont="1" applyBorder="1" applyAlignment="1">
      <alignment horizontal="left" wrapText="1"/>
    </xf>
    <xf numFmtId="0" fontId="52" fillId="40" borderId="40" xfId="0" applyFont="1" applyFill="1" applyBorder="1" applyAlignment="1">
      <alignment/>
    </xf>
    <xf numFmtId="0" fontId="52" fillId="40" borderId="41" xfId="0" applyFont="1" applyFill="1" applyBorder="1" applyAlignment="1">
      <alignment/>
    </xf>
    <xf numFmtId="0" fontId="52" fillId="40" borderId="42" xfId="0" applyFont="1" applyFill="1" applyBorder="1" applyAlignment="1">
      <alignment/>
    </xf>
    <xf numFmtId="0" fontId="53" fillId="39" borderId="22" xfId="0" applyFont="1" applyFill="1" applyBorder="1" applyAlignment="1">
      <alignment/>
    </xf>
    <xf numFmtId="0" fontId="53" fillId="39" borderId="46" xfId="0" applyFont="1" applyFill="1" applyBorder="1" applyAlignment="1">
      <alignment/>
    </xf>
    <xf numFmtId="0" fontId="53" fillId="39" borderId="33" xfId="0" applyFont="1" applyFill="1" applyBorder="1" applyAlignment="1">
      <alignment/>
    </xf>
    <xf numFmtId="0" fontId="0" fillId="39" borderId="33" xfId="0" applyFill="1" applyBorder="1" applyAlignment="1">
      <alignment/>
    </xf>
    <xf numFmtId="0" fontId="52" fillId="33" borderId="40" xfId="0" applyFont="1" applyFill="1" applyBorder="1" applyAlignment="1">
      <alignment/>
    </xf>
    <xf numFmtId="0" fontId="52" fillId="33" borderId="41" xfId="0" applyFont="1" applyFill="1" applyBorder="1" applyAlignment="1">
      <alignment/>
    </xf>
    <xf numFmtId="0" fontId="52" fillId="33" borderId="42" xfId="0" applyFont="1" applyFill="1" applyBorder="1" applyAlignment="1">
      <alignment/>
    </xf>
    <xf numFmtId="0" fontId="53" fillId="39" borderId="21" xfId="0" applyFont="1" applyFill="1" applyBorder="1" applyAlignment="1">
      <alignment/>
    </xf>
    <xf numFmtId="0" fontId="53" fillId="39" borderId="49" xfId="0" applyFont="1" applyFill="1" applyBorder="1" applyAlignment="1">
      <alignment/>
    </xf>
    <xf numFmtId="0" fontId="53" fillId="39" borderId="50" xfId="0" applyFont="1" applyFill="1" applyBorder="1" applyAlignment="1">
      <alignment/>
    </xf>
    <xf numFmtId="0" fontId="52" fillId="39" borderId="40" xfId="0" applyFont="1" applyFill="1" applyBorder="1" applyAlignment="1">
      <alignment/>
    </xf>
    <xf numFmtId="0" fontId="52" fillId="39" borderId="41" xfId="0" applyFont="1" applyFill="1" applyBorder="1" applyAlignment="1">
      <alignment/>
    </xf>
    <xf numFmtId="0" fontId="52" fillId="39" borderId="42" xfId="0" applyFont="1" applyFill="1" applyBorder="1" applyAlignment="1">
      <alignment/>
    </xf>
    <xf numFmtId="0" fontId="0" fillId="0" borderId="46" xfId="0" applyBorder="1" applyAlignment="1">
      <alignment/>
    </xf>
    <xf numFmtId="0" fontId="0" fillId="0" borderId="33" xfId="0" applyBorder="1" applyAlignment="1">
      <alignment/>
    </xf>
    <xf numFmtId="0" fontId="53" fillId="39" borderId="35" xfId="0" applyFont="1" applyFill="1" applyBorder="1" applyAlignment="1">
      <alignment/>
    </xf>
    <xf numFmtId="0" fontId="53" fillId="39" borderId="51" xfId="0" applyFont="1" applyFill="1" applyBorder="1" applyAlignment="1">
      <alignment/>
    </xf>
    <xf numFmtId="0" fontId="0" fillId="39" borderId="52" xfId="0" applyFill="1" applyBorder="1" applyAlignment="1">
      <alignment/>
    </xf>
    <xf numFmtId="0" fontId="60" fillId="33" borderId="25" xfId="0" applyFont="1" applyFill="1" applyBorder="1" applyAlignment="1">
      <alignment horizontal="center"/>
    </xf>
    <xf numFmtId="0" fontId="60" fillId="33" borderId="18" xfId="0" applyFont="1" applyFill="1" applyBorder="1" applyAlignment="1">
      <alignment horizontal="center"/>
    </xf>
    <xf numFmtId="0" fontId="60" fillId="33" borderId="13" xfId="0" applyFont="1" applyFill="1" applyBorder="1" applyAlignment="1">
      <alignment horizontal="center"/>
    </xf>
    <xf numFmtId="0" fontId="60" fillId="33" borderId="0" xfId="0" applyFont="1" applyFill="1" applyBorder="1" applyAlignment="1">
      <alignment horizontal="center"/>
    </xf>
    <xf numFmtId="0" fontId="60" fillId="33" borderId="15" xfId="0" applyFont="1" applyFill="1" applyBorder="1" applyAlignment="1">
      <alignment horizontal="center"/>
    </xf>
    <xf numFmtId="0" fontId="52" fillId="40" borderId="16" xfId="0" applyFont="1" applyFill="1" applyBorder="1" applyAlignment="1">
      <alignment/>
    </xf>
    <xf numFmtId="0" fontId="52" fillId="40" borderId="26" xfId="0" applyFont="1" applyFill="1" applyBorder="1" applyAlignment="1">
      <alignment/>
    </xf>
    <xf numFmtId="0" fontId="52" fillId="40" borderId="20" xfId="0" applyFont="1" applyFill="1" applyBorder="1" applyAlignment="1">
      <alignment/>
    </xf>
    <xf numFmtId="0" fontId="52" fillId="0" borderId="47" xfId="0" applyFont="1" applyBorder="1" applyAlignment="1">
      <alignment horizontal="center" wrapText="1"/>
    </xf>
    <xf numFmtId="0" fontId="52" fillId="0" borderId="48" xfId="0" applyFont="1" applyBorder="1" applyAlignment="1">
      <alignment horizontal="center" wrapText="1"/>
    </xf>
    <xf numFmtId="0" fontId="58" fillId="0" borderId="48" xfId="0" applyFont="1" applyBorder="1" applyAlignment="1">
      <alignment horizontal="center"/>
    </xf>
    <xf numFmtId="0" fontId="55" fillId="0" borderId="16" xfId="0" applyFont="1" applyBorder="1" applyAlignment="1">
      <alignment horizontal="left" vertical="center" wrapText="1"/>
    </xf>
    <xf numFmtId="0" fontId="55" fillId="0" borderId="26" xfId="0" applyFont="1" applyBorder="1" applyAlignment="1">
      <alignment horizontal="left" vertical="center" wrapText="1"/>
    </xf>
    <xf numFmtId="0" fontId="55" fillId="0" borderId="20" xfId="0" applyFont="1" applyBorder="1" applyAlignment="1">
      <alignment horizontal="left" vertical="center" wrapText="1"/>
    </xf>
    <xf numFmtId="0" fontId="52" fillId="40" borderId="25" xfId="0" applyFont="1" applyFill="1" applyBorder="1" applyAlignment="1">
      <alignment/>
    </xf>
    <xf numFmtId="0" fontId="52" fillId="40" borderId="18" xfId="0" applyFont="1" applyFill="1" applyBorder="1" applyAlignment="1">
      <alignment/>
    </xf>
    <xf numFmtId="0" fontId="9" fillId="36" borderId="40" xfId="0" applyFont="1" applyFill="1" applyBorder="1" applyAlignment="1">
      <alignment vertical="top" wrapText="1"/>
    </xf>
    <xf numFmtId="0" fontId="9" fillId="36" borderId="41" xfId="0" applyFont="1" applyFill="1" applyBorder="1" applyAlignment="1">
      <alignment vertical="top" wrapText="1"/>
    </xf>
    <xf numFmtId="0" fontId="9" fillId="36" borderId="42" xfId="0" applyFont="1" applyFill="1" applyBorder="1" applyAlignment="1">
      <alignment vertical="top" wrapText="1"/>
    </xf>
    <xf numFmtId="0" fontId="10" fillId="33" borderId="40" xfId="0" applyFont="1" applyFill="1" applyBorder="1" applyAlignment="1">
      <alignment horizontal="center" vertical="top"/>
    </xf>
    <xf numFmtId="0" fontId="10" fillId="33" borderId="41" xfId="0" applyFont="1" applyFill="1" applyBorder="1" applyAlignment="1">
      <alignment horizontal="center" vertical="top"/>
    </xf>
    <xf numFmtId="0" fontId="10" fillId="33" borderId="42" xfId="0" applyFont="1" applyFill="1" applyBorder="1" applyAlignment="1">
      <alignment horizontal="center" vertical="top"/>
    </xf>
    <xf numFmtId="0" fontId="6" fillId="39" borderId="22" xfId="0" applyFont="1" applyFill="1" applyBorder="1" applyAlignment="1">
      <alignment horizontal="left" vertical="top"/>
    </xf>
    <xf numFmtId="0" fontId="6" fillId="39" borderId="33" xfId="0" applyFont="1" applyFill="1" applyBorder="1" applyAlignment="1">
      <alignment horizontal="left" vertical="top"/>
    </xf>
    <xf numFmtId="0" fontId="6" fillId="39" borderId="22" xfId="0" applyFont="1" applyFill="1" applyBorder="1" applyAlignment="1">
      <alignment horizontal="center" vertical="top"/>
    </xf>
    <xf numFmtId="0" fontId="6" fillId="39" borderId="33" xfId="0" applyFont="1" applyFill="1" applyBorder="1" applyAlignment="1">
      <alignment horizontal="center" vertical="top"/>
    </xf>
    <xf numFmtId="0" fontId="9" fillId="36" borderId="40" xfId="0" applyFont="1" applyFill="1" applyBorder="1" applyAlignment="1">
      <alignment horizontal="left" vertical="top"/>
    </xf>
    <xf numFmtId="0" fontId="2" fillId="36" borderId="41" xfId="0" applyFont="1" applyFill="1" applyBorder="1" applyAlignment="1">
      <alignment vertical="top"/>
    </xf>
    <xf numFmtId="0" fontId="2" fillId="36" borderId="42" xfId="0" applyFont="1" applyFill="1" applyBorder="1" applyAlignment="1">
      <alignment vertical="top"/>
    </xf>
    <xf numFmtId="0" fontId="7" fillId="39" borderId="22" xfId="0" applyFont="1" applyFill="1" applyBorder="1" applyAlignment="1">
      <alignment vertical="top" wrapText="1"/>
    </xf>
    <xf numFmtId="0" fontId="7" fillId="39" borderId="33" xfId="0" applyFont="1" applyFill="1" applyBorder="1" applyAlignment="1">
      <alignment vertical="top" wrapText="1"/>
    </xf>
    <xf numFmtId="0" fontId="7" fillId="39" borderId="35" xfId="0" applyFont="1" applyFill="1" applyBorder="1" applyAlignment="1">
      <alignment vertical="top"/>
    </xf>
    <xf numFmtId="0" fontId="7" fillId="39" borderId="52" xfId="0" applyFont="1" applyFill="1" applyBorder="1" applyAlignment="1">
      <alignment vertical="top"/>
    </xf>
    <xf numFmtId="0" fontId="9" fillId="36" borderId="19" xfId="0" applyFont="1" applyFill="1" applyBorder="1" applyAlignment="1">
      <alignment horizontal="left" vertical="top"/>
    </xf>
    <xf numFmtId="0" fontId="9" fillId="36" borderId="25" xfId="0" applyFont="1" applyFill="1" applyBorder="1" applyAlignment="1">
      <alignment horizontal="left" vertical="top"/>
    </xf>
    <xf numFmtId="0" fontId="9" fillId="36" borderId="18" xfId="0" applyFont="1" applyFill="1" applyBorder="1" applyAlignment="1">
      <alignment horizontal="left" vertical="top"/>
    </xf>
    <xf numFmtId="0" fontId="10" fillId="33" borderId="13" xfId="0" applyFont="1" applyFill="1" applyBorder="1" applyAlignment="1">
      <alignment horizontal="center" vertical="top"/>
    </xf>
    <xf numFmtId="0" fontId="10" fillId="33" borderId="0" xfId="0" applyFont="1" applyFill="1" applyBorder="1" applyAlignment="1">
      <alignment horizontal="center" vertical="top"/>
    </xf>
    <xf numFmtId="0" fontId="10" fillId="33" borderId="15" xfId="0" applyFont="1" applyFill="1" applyBorder="1" applyAlignment="1">
      <alignment horizontal="center" vertical="top"/>
    </xf>
    <xf numFmtId="0" fontId="9" fillId="0" borderId="16" xfId="0" applyFont="1" applyBorder="1" applyAlignment="1">
      <alignment horizontal="center" vertical="top"/>
    </xf>
    <xf numFmtId="0" fontId="2" fillId="0" borderId="26" xfId="0" applyFont="1" applyBorder="1" applyAlignment="1">
      <alignment vertical="top"/>
    </xf>
    <xf numFmtId="0" fontId="2" fillId="0" borderId="20" xfId="0" applyFont="1" applyBorder="1" applyAlignment="1">
      <alignment vertical="top"/>
    </xf>
    <xf numFmtId="0" fontId="53" fillId="39" borderId="21" xfId="0" applyFont="1" applyFill="1" applyBorder="1" applyAlignment="1">
      <alignment vertical="top" wrapText="1"/>
    </xf>
    <xf numFmtId="0" fontId="53" fillId="39" borderId="50" xfId="0" applyFont="1" applyFill="1" applyBorder="1" applyAlignment="1">
      <alignment vertical="top" wrapText="1"/>
    </xf>
    <xf numFmtId="0" fontId="9" fillId="36" borderId="40" xfId="0" applyFont="1" applyFill="1" applyBorder="1" applyAlignment="1">
      <alignment vertical="top"/>
    </xf>
    <xf numFmtId="0" fontId="9" fillId="36" borderId="41" xfId="0" applyFont="1" applyFill="1" applyBorder="1" applyAlignment="1">
      <alignment vertical="top"/>
    </xf>
    <xf numFmtId="0" fontId="9" fillId="36" borderId="42" xfId="0" applyFont="1" applyFill="1" applyBorder="1" applyAlignment="1">
      <alignment vertical="top"/>
    </xf>
    <xf numFmtId="0" fontId="52" fillId="39" borderId="40" xfId="0" applyFont="1" applyFill="1" applyBorder="1" applyAlignment="1">
      <alignment vertical="top" wrapText="1"/>
    </xf>
    <xf numFmtId="0" fontId="52" fillId="39" borderId="41" xfId="0" applyFont="1" applyFill="1" applyBorder="1" applyAlignment="1">
      <alignment vertical="top" wrapText="1"/>
    </xf>
    <xf numFmtId="0" fontId="52" fillId="39" borderId="42" xfId="0" applyFont="1" applyFill="1" applyBorder="1" applyAlignment="1">
      <alignment vertical="top" wrapText="1"/>
    </xf>
    <xf numFmtId="0" fontId="52" fillId="36" borderId="40" xfId="0" applyFont="1" applyFill="1" applyBorder="1" applyAlignment="1">
      <alignment vertical="top" wrapText="1"/>
    </xf>
    <xf numFmtId="0" fontId="52" fillId="36" borderId="41" xfId="0" applyFont="1" applyFill="1" applyBorder="1" applyAlignment="1">
      <alignment vertical="top" wrapText="1"/>
    </xf>
    <xf numFmtId="0" fontId="52" fillId="36" borderId="42" xfId="0" applyFont="1" applyFill="1" applyBorder="1" applyAlignment="1">
      <alignment vertical="top" wrapText="1"/>
    </xf>
    <xf numFmtId="0" fontId="53" fillId="39" borderId="35" xfId="0" applyFont="1" applyFill="1" applyBorder="1" applyAlignment="1">
      <alignment vertical="top" wrapText="1"/>
    </xf>
    <xf numFmtId="0" fontId="53" fillId="39" borderId="52" xfId="0" applyFont="1" applyFill="1" applyBorder="1" applyAlignment="1">
      <alignment vertical="top" wrapText="1"/>
    </xf>
    <xf numFmtId="0" fontId="7" fillId="39" borderId="21" xfId="0" applyFont="1" applyFill="1" applyBorder="1" applyAlignment="1">
      <alignment vertical="top" wrapText="1"/>
    </xf>
    <xf numFmtId="0" fontId="7" fillId="39" borderId="50" xfId="0" applyFont="1" applyFill="1" applyBorder="1" applyAlignment="1">
      <alignment vertical="top" wrapText="1"/>
    </xf>
    <xf numFmtId="0" fontId="52" fillId="36" borderId="40" xfId="0" applyFont="1" applyFill="1" applyBorder="1" applyAlignment="1">
      <alignment vertical="top"/>
    </xf>
    <xf numFmtId="0" fontId="52" fillId="36" borderId="41" xfId="0" applyFont="1" applyFill="1" applyBorder="1" applyAlignment="1">
      <alignment vertical="top"/>
    </xf>
    <xf numFmtId="0" fontId="52" fillId="36" borderId="42" xfId="0" applyFont="1" applyFill="1" applyBorder="1" applyAlignment="1">
      <alignment vertical="top"/>
    </xf>
    <xf numFmtId="0" fontId="53" fillId="39" borderId="35" xfId="0" applyFont="1" applyFill="1" applyBorder="1" applyAlignment="1">
      <alignment vertical="top"/>
    </xf>
    <xf numFmtId="0" fontId="53" fillId="39" borderId="52" xfId="0" applyFont="1" applyFill="1" applyBorder="1" applyAlignment="1">
      <alignment vertical="top"/>
    </xf>
    <xf numFmtId="0" fontId="53" fillId="39" borderId="22" xfId="0" applyFont="1" applyFill="1" applyBorder="1" applyAlignment="1">
      <alignment vertical="top" wrapText="1"/>
    </xf>
    <xf numFmtId="0" fontId="53" fillId="39" borderId="33" xfId="0" applyFont="1" applyFill="1" applyBorder="1" applyAlignment="1">
      <alignment vertical="top" wrapText="1"/>
    </xf>
    <xf numFmtId="0" fontId="52" fillId="36" borderId="40" xfId="0" applyFont="1" applyFill="1" applyBorder="1" applyAlignment="1">
      <alignment horizontal="left" vertical="top"/>
    </xf>
    <xf numFmtId="0" fontId="52" fillId="36" borderId="41" xfId="0" applyFont="1" applyFill="1" applyBorder="1" applyAlignment="1">
      <alignment horizontal="left" vertical="top"/>
    </xf>
    <xf numFmtId="0" fontId="52" fillId="36" borderId="42" xfId="0" applyFont="1" applyFill="1" applyBorder="1" applyAlignment="1">
      <alignment horizontal="left" vertical="top"/>
    </xf>
    <xf numFmtId="0" fontId="52" fillId="36" borderId="19" xfId="0" applyFont="1" applyFill="1" applyBorder="1" applyAlignment="1">
      <alignment horizontal="left" vertical="top"/>
    </xf>
    <xf numFmtId="0" fontId="52" fillId="36" borderId="25" xfId="0" applyFont="1" applyFill="1" applyBorder="1" applyAlignment="1">
      <alignment horizontal="left" vertical="top"/>
    </xf>
    <xf numFmtId="0" fontId="52" fillId="36" borderId="18" xfId="0" applyFont="1" applyFill="1" applyBorder="1" applyAlignment="1">
      <alignment horizontal="left" vertical="top"/>
    </xf>
    <xf numFmtId="0" fontId="60" fillId="33" borderId="13" xfId="0" applyFont="1" applyFill="1" applyBorder="1" applyAlignment="1">
      <alignment horizontal="center" vertical="top"/>
    </xf>
    <xf numFmtId="0" fontId="60" fillId="33" borderId="0" xfId="0" applyFont="1" applyFill="1" applyBorder="1" applyAlignment="1">
      <alignment horizontal="center" vertical="top"/>
    </xf>
    <xf numFmtId="0" fontId="60" fillId="33" borderId="15" xfId="0" applyFont="1" applyFill="1" applyBorder="1" applyAlignment="1">
      <alignment horizontal="center" vertical="top"/>
    </xf>
    <xf numFmtId="0" fontId="52" fillId="0" borderId="16" xfId="0" applyFont="1" applyBorder="1" applyAlignment="1">
      <alignment horizontal="center" vertical="top"/>
    </xf>
    <xf numFmtId="0" fontId="0" fillId="0" borderId="26" xfId="0" applyBorder="1" applyAlignment="1">
      <alignment vertical="top"/>
    </xf>
    <xf numFmtId="0" fontId="0" fillId="0" borderId="20" xfId="0" applyBorder="1" applyAlignment="1">
      <alignment vertical="top"/>
    </xf>
    <xf numFmtId="0" fontId="58" fillId="39" borderId="22" xfId="0" applyFont="1" applyFill="1" applyBorder="1" applyAlignment="1">
      <alignment horizontal="left" vertical="top"/>
    </xf>
    <xf numFmtId="0" fontId="58" fillId="39" borderId="33" xfId="0" applyFont="1" applyFill="1" applyBorder="1" applyAlignment="1">
      <alignment horizontal="left" vertical="top"/>
    </xf>
    <xf numFmtId="0" fontId="58" fillId="39" borderId="22" xfId="0" applyFont="1" applyFill="1" applyBorder="1" applyAlignment="1">
      <alignment horizontal="center" vertical="top"/>
    </xf>
    <xf numFmtId="0" fontId="58" fillId="39" borderId="33" xfId="0" applyFont="1" applyFill="1" applyBorder="1" applyAlignment="1">
      <alignment horizontal="center" vertical="top"/>
    </xf>
    <xf numFmtId="0" fontId="0" fillId="36" borderId="41" xfId="0" applyFill="1" applyBorder="1" applyAlignment="1">
      <alignment vertical="top"/>
    </xf>
    <xf numFmtId="0" fontId="0" fillId="36" borderId="42" xfId="0" applyFill="1" applyBorder="1" applyAlignment="1">
      <alignment vertical="top"/>
    </xf>
    <xf numFmtId="0" fontId="59" fillId="33" borderId="40" xfId="0" applyFont="1" applyFill="1" applyBorder="1" applyAlignment="1">
      <alignment horizontal="center" vertical="top"/>
    </xf>
    <xf numFmtId="0" fontId="59" fillId="33" borderId="41" xfId="0" applyFont="1" applyFill="1" applyBorder="1" applyAlignment="1">
      <alignment horizontal="center" vertical="top"/>
    </xf>
    <xf numFmtId="0" fontId="59" fillId="33" borderId="42" xfId="0" applyFont="1" applyFill="1" applyBorder="1" applyAlignment="1">
      <alignment horizontal="center" vertical="top"/>
    </xf>
    <xf numFmtId="0" fontId="60" fillId="33" borderId="19" xfId="0" applyFont="1" applyFill="1" applyBorder="1" applyAlignment="1">
      <alignment horizontal="center" vertical="top"/>
    </xf>
    <xf numFmtId="0" fontId="61" fillId="33" borderId="25" xfId="0" applyFont="1" applyFill="1" applyBorder="1" applyAlignment="1">
      <alignment horizontal="center" vertical="top"/>
    </xf>
    <xf numFmtId="0" fontId="61" fillId="33" borderId="18"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J37" sqref="J37"/>
    </sheetView>
  </sheetViews>
  <sheetFormatPr defaultColWidth="9.140625" defaultRowHeight="12.75"/>
  <sheetData>
    <row r="4" spans="2:9" ht="12.75">
      <c r="B4" s="333"/>
      <c r="C4" s="333"/>
      <c r="D4" s="333"/>
      <c r="E4" s="333"/>
      <c r="F4" s="333"/>
      <c r="G4" s="333"/>
      <c r="H4" s="333"/>
      <c r="I4" s="333"/>
    </row>
    <row r="5" spans="2:9" ht="12.75">
      <c r="B5" s="333"/>
      <c r="C5" s="333"/>
      <c r="D5" s="333"/>
      <c r="E5" s="333"/>
      <c r="F5" s="333"/>
      <c r="G5" s="333"/>
      <c r="H5" s="333"/>
      <c r="I5" s="333"/>
    </row>
    <row r="6" spans="2:9" ht="12.75">
      <c r="B6" s="333"/>
      <c r="C6" s="333"/>
      <c r="D6" s="333"/>
      <c r="E6" s="333"/>
      <c r="F6" s="333"/>
      <c r="G6" s="333"/>
      <c r="H6" s="333"/>
      <c r="I6" s="333"/>
    </row>
    <row r="7" spans="2:9" ht="12.75">
      <c r="B7" s="333"/>
      <c r="C7" s="333"/>
      <c r="D7" s="333"/>
      <c r="E7" s="333"/>
      <c r="F7" s="333"/>
      <c r="G7" s="333"/>
      <c r="H7" s="333"/>
      <c r="I7" s="333"/>
    </row>
    <row r="8" spans="2:9" ht="12.75">
      <c r="B8" s="333"/>
      <c r="C8" s="333"/>
      <c r="D8" s="333"/>
      <c r="E8" s="333"/>
      <c r="F8" s="333"/>
      <c r="G8" s="333"/>
      <c r="H8" s="333"/>
      <c r="I8" s="333"/>
    </row>
    <row r="9" spans="2:9" ht="12.75">
      <c r="B9" s="333"/>
      <c r="C9" s="333"/>
      <c r="D9" s="333"/>
      <c r="E9" s="333"/>
      <c r="F9" s="333"/>
      <c r="G9" s="333"/>
      <c r="H9" s="333"/>
      <c r="I9" s="333"/>
    </row>
    <row r="10" spans="1:10" ht="12.75" customHeight="1">
      <c r="A10" s="28"/>
      <c r="B10" s="334" t="s">
        <v>198</v>
      </c>
      <c r="C10" s="334"/>
      <c r="D10" s="334"/>
      <c r="E10" s="334"/>
      <c r="F10" s="334"/>
      <c r="G10" s="334"/>
      <c r="H10" s="334"/>
      <c r="I10" s="334"/>
      <c r="J10" s="28"/>
    </row>
    <row r="11" spans="1:10" ht="12.75">
      <c r="A11" s="28"/>
      <c r="B11" s="334"/>
      <c r="C11" s="334"/>
      <c r="D11" s="334"/>
      <c r="E11" s="334"/>
      <c r="F11" s="334"/>
      <c r="G11" s="334"/>
      <c r="H11" s="334"/>
      <c r="I11" s="334"/>
      <c r="J11" s="28"/>
    </row>
    <row r="12" spans="1:10" ht="12.75">
      <c r="A12" s="28"/>
      <c r="B12" s="334"/>
      <c r="C12" s="334"/>
      <c r="D12" s="334"/>
      <c r="E12" s="334"/>
      <c r="F12" s="334"/>
      <c r="G12" s="334"/>
      <c r="H12" s="334"/>
      <c r="I12" s="334"/>
      <c r="J12" s="28"/>
    </row>
    <row r="13" spans="1:10" ht="12.75">
      <c r="A13" s="28"/>
      <c r="B13" s="334"/>
      <c r="C13" s="334"/>
      <c r="D13" s="334"/>
      <c r="E13" s="334"/>
      <c r="F13" s="334"/>
      <c r="G13" s="334"/>
      <c r="H13" s="334"/>
      <c r="I13" s="334"/>
      <c r="J13" s="28"/>
    </row>
    <row r="14" spans="1:10" ht="12.75">
      <c r="A14" s="28"/>
      <c r="B14" s="334"/>
      <c r="C14" s="334"/>
      <c r="D14" s="334"/>
      <c r="E14" s="334"/>
      <c r="F14" s="334"/>
      <c r="G14" s="334"/>
      <c r="H14" s="334"/>
      <c r="I14" s="334"/>
      <c r="J14" s="28"/>
    </row>
    <row r="15" spans="1:10" ht="12.75">
      <c r="A15" s="28"/>
      <c r="B15" s="334"/>
      <c r="C15" s="334"/>
      <c r="D15" s="334"/>
      <c r="E15" s="334"/>
      <c r="F15" s="334"/>
      <c r="G15" s="334"/>
      <c r="H15" s="334"/>
      <c r="I15" s="334"/>
      <c r="J15" s="28"/>
    </row>
    <row r="16" spans="1:10" ht="12.75">
      <c r="A16" s="28"/>
      <c r="B16" s="334"/>
      <c r="C16" s="334"/>
      <c r="D16" s="334"/>
      <c r="E16" s="334"/>
      <c r="F16" s="334"/>
      <c r="G16" s="334"/>
      <c r="H16" s="334"/>
      <c r="I16" s="334"/>
      <c r="J16" s="28"/>
    </row>
    <row r="17" spans="1:10" ht="12.75">
      <c r="A17" s="28"/>
      <c r="B17" s="334"/>
      <c r="C17" s="334"/>
      <c r="D17" s="334"/>
      <c r="E17" s="334"/>
      <c r="F17" s="334"/>
      <c r="G17" s="334"/>
      <c r="H17" s="334"/>
      <c r="I17" s="334"/>
      <c r="J17" s="28"/>
    </row>
    <row r="18" spans="1:10" ht="12.75">
      <c r="A18" s="28"/>
      <c r="B18" s="334"/>
      <c r="C18" s="334"/>
      <c r="D18" s="334"/>
      <c r="E18" s="334"/>
      <c r="F18" s="334"/>
      <c r="G18" s="334"/>
      <c r="H18" s="334"/>
      <c r="I18" s="334"/>
      <c r="J18" s="28"/>
    </row>
    <row r="19" spans="1:10" ht="12.75">
      <c r="A19" s="28"/>
      <c r="B19" s="334"/>
      <c r="C19" s="334"/>
      <c r="D19" s="334"/>
      <c r="E19" s="334"/>
      <c r="F19" s="334"/>
      <c r="G19" s="334"/>
      <c r="H19" s="334"/>
      <c r="I19" s="334"/>
      <c r="J19" s="28"/>
    </row>
    <row r="20" spans="1:10" ht="12.75">
      <c r="A20" s="28"/>
      <c r="B20" s="334"/>
      <c r="C20" s="334"/>
      <c r="D20" s="334"/>
      <c r="E20" s="334"/>
      <c r="F20" s="334"/>
      <c r="G20" s="334"/>
      <c r="H20" s="334"/>
      <c r="I20" s="334"/>
      <c r="J20" s="28"/>
    </row>
    <row r="21" spans="1:10" ht="12.75">
      <c r="A21" s="28"/>
      <c r="B21" s="334"/>
      <c r="C21" s="334"/>
      <c r="D21" s="334"/>
      <c r="E21" s="334"/>
      <c r="F21" s="334"/>
      <c r="G21" s="334"/>
      <c r="H21" s="334"/>
      <c r="I21" s="334"/>
      <c r="J21" s="28"/>
    </row>
    <row r="22" spans="1:10" ht="12.75">
      <c r="A22" s="28"/>
      <c r="B22" s="334"/>
      <c r="C22" s="334"/>
      <c r="D22" s="334"/>
      <c r="E22" s="334"/>
      <c r="F22" s="334"/>
      <c r="G22" s="334"/>
      <c r="H22" s="334"/>
      <c r="I22" s="334"/>
      <c r="J22" s="28"/>
    </row>
    <row r="23" spans="1:10" ht="12.75">
      <c r="A23" s="28"/>
      <c r="B23" s="334"/>
      <c r="C23" s="334"/>
      <c r="D23" s="334"/>
      <c r="E23" s="334"/>
      <c r="F23" s="334"/>
      <c r="G23" s="334"/>
      <c r="H23" s="334"/>
      <c r="I23" s="334"/>
      <c r="J23" s="28"/>
    </row>
    <row r="24" spans="1:10" ht="10.5" customHeight="1">
      <c r="A24" s="28"/>
      <c r="B24" s="334"/>
      <c r="C24" s="334"/>
      <c r="D24" s="334"/>
      <c r="E24" s="334"/>
      <c r="F24" s="334"/>
      <c r="G24" s="334"/>
      <c r="H24" s="334"/>
      <c r="I24" s="334"/>
      <c r="J24" s="28"/>
    </row>
    <row r="25" spans="1:10" ht="0.75" customHeight="1" hidden="1">
      <c r="A25" s="28"/>
      <c r="B25" s="334"/>
      <c r="C25" s="334"/>
      <c r="D25" s="334"/>
      <c r="E25" s="334"/>
      <c r="F25" s="334"/>
      <c r="G25" s="334"/>
      <c r="H25" s="334"/>
      <c r="I25" s="334"/>
      <c r="J25" s="28"/>
    </row>
    <row r="26" spans="1:10" ht="12.75" hidden="1">
      <c r="A26" s="28"/>
      <c r="B26" s="334"/>
      <c r="C26" s="334"/>
      <c r="D26" s="334"/>
      <c r="E26" s="334"/>
      <c r="F26" s="334"/>
      <c r="G26" s="334"/>
      <c r="H26" s="334"/>
      <c r="I26" s="334"/>
      <c r="J26" s="28"/>
    </row>
    <row r="27" spans="1:10" ht="12.75" hidden="1">
      <c r="A27" s="28"/>
      <c r="B27" s="334"/>
      <c r="C27" s="334"/>
      <c r="D27" s="334"/>
      <c r="E27" s="334"/>
      <c r="F27" s="334"/>
      <c r="G27" s="334"/>
      <c r="H27" s="334"/>
      <c r="I27" s="334"/>
      <c r="J27" s="28"/>
    </row>
    <row r="28" spans="1:10" ht="12.75" hidden="1">
      <c r="A28" s="28"/>
      <c r="B28" s="334"/>
      <c r="C28" s="334"/>
      <c r="D28" s="334"/>
      <c r="E28" s="334"/>
      <c r="F28" s="334"/>
      <c r="G28" s="334"/>
      <c r="H28" s="334"/>
      <c r="I28" s="334"/>
      <c r="J28" s="28"/>
    </row>
    <row r="29" spans="1:10" ht="12.75" hidden="1">
      <c r="A29" s="28"/>
      <c r="B29" s="334"/>
      <c r="C29" s="334"/>
      <c r="D29" s="334"/>
      <c r="E29" s="334"/>
      <c r="F29" s="334"/>
      <c r="G29" s="334"/>
      <c r="H29" s="334"/>
      <c r="I29" s="334"/>
      <c r="J29" s="28"/>
    </row>
    <row r="30" spans="1:10" ht="12.75" hidden="1">
      <c r="A30" s="28"/>
      <c r="B30" s="334"/>
      <c r="C30" s="334"/>
      <c r="D30" s="334"/>
      <c r="E30" s="334"/>
      <c r="F30" s="334"/>
      <c r="G30" s="334"/>
      <c r="H30" s="334"/>
      <c r="I30" s="334"/>
      <c r="J30" s="28"/>
    </row>
    <row r="31" spans="1:10" ht="12.75" hidden="1">
      <c r="A31" s="28"/>
      <c r="B31" s="334"/>
      <c r="C31" s="334"/>
      <c r="D31" s="334"/>
      <c r="E31" s="334"/>
      <c r="F31" s="334"/>
      <c r="G31" s="334"/>
      <c r="H31" s="334"/>
      <c r="I31" s="334"/>
      <c r="J31" s="28"/>
    </row>
    <row r="32" spans="1:10" ht="12.75" hidden="1">
      <c r="A32" s="28"/>
      <c r="B32" s="334"/>
      <c r="C32" s="334"/>
      <c r="D32" s="334"/>
      <c r="E32" s="334"/>
      <c r="F32" s="334"/>
      <c r="G32" s="334"/>
      <c r="H32" s="334"/>
      <c r="I32" s="334"/>
      <c r="J32" s="28"/>
    </row>
    <row r="33" spans="1:10" ht="12.75" hidden="1">
      <c r="A33" s="28"/>
      <c r="B33" s="334"/>
      <c r="C33" s="334"/>
      <c r="D33" s="334"/>
      <c r="E33" s="334"/>
      <c r="F33" s="334"/>
      <c r="G33" s="334"/>
      <c r="H33" s="334"/>
      <c r="I33" s="334"/>
      <c r="J33" s="28"/>
    </row>
    <row r="34" spans="1:10" ht="12.75" hidden="1">
      <c r="A34" s="28"/>
      <c r="B34" s="334"/>
      <c r="C34" s="334"/>
      <c r="D34" s="334"/>
      <c r="E34" s="334"/>
      <c r="F34" s="334"/>
      <c r="G34" s="334"/>
      <c r="H34" s="334"/>
      <c r="I34" s="334"/>
      <c r="J34" s="28"/>
    </row>
    <row r="35" spans="1:10" ht="12.75" hidden="1">
      <c r="A35" s="28"/>
      <c r="B35" s="334"/>
      <c r="C35" s="334"/>
      <c r="D35" s="334"/>
      <c r="E35" s="334"/>
      <c r="F35" s="334"/>
      <c r="G35" s="334"/>
      <c r="H35" s="334"/>
      <c r="I35" s="334"/>
      <c r="J35" s="28"/>
    </row>
    <row r="36" spans="1:10" ht="12.75" hidden="1">
      <c r="A36" s="28"/>
      <c r="B36" s="334"/>
      <c r="C36" s="334"/>
      <c r="D36" s="334"/>
      <c r="E36" s="334"/>
      <c r="F36" s="334"/>
      <c r="G36" s="334"/>
      <c r="H36" s="334"/>
      <c r="I36" s="334"/>
      <c r="J36" s="28"/>
    </row>
    <row r="37" spans="1:9" ht="12.75">
      <c r="A37" s="335" t="s">
        <v>355</v>
      </c>
      <c r="B37" s="335"/>
      <c r="C37" s="335"/>
      <c r="D37" s="335"/>
      <c r="E37" s="335"/>
      <c r="F37" s="335"/>
      <c r="G37" s="335"/>
      <c r="H37" s="335"/>
      <c r="I37" s="335"/>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64"/>
  <sheetViews>
    <sheetView showGridLines="0" view="pageBreakPreview" zoomScaleSheetLayoutView="100" zoomScalePageLayoutView="0" workbookViewId="0" topLeftCell="A1">
      <selection activeCell="C23" sqref="C23"/>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59" t="s">
        <v>66</v>
      </c>
      <c r="C1" s="360"/>
      <c r="D1" s="360"/>
      <c r="E1" s="361"/>
      <c r="F1" s="26"/>
    </row>
    <row r="2" spans="2:6" ht="16.5" thickBot="1">
      <c r="B2" s="370" t="s">
        <v>16</v>
      </c>
      <c r="C2" s="371"/>
      <c r="D2" s="371"/>
      <c r="E2" s="372"/>
      <c r="F2" s="15"/>
    </row>
    <row r="3" spans="2:7" ht="12.75">
      <c r="B3" s="29"/>
      <c r="C3" s="30"/>
      <c r="D3" s="365" t="s">
        <v>69</v>
      </c>
      <c r="E3" s="365" t="s">
        <v>70</v>
      </c>
      <c r="F3" s="15"/>
      <c r="G3" s="20"/>
    </row>
    <row r="4" spans="2:7" ht="13.5" thickBot="1">
      <c r="B4" s="31"/>
      <c r="C4" s="32"/>
      <c r="D4" s="366"/>
      <c r="E4" s="366"/>
      <c r="F4" s="15"/>
      <c r="G4" s="20"/>
    </row>
    <row r="5" spans="1:7" ht="13.5" thickBot="1">
      <c r="A5">
        <v>1</v>
      </c>
      <c r="B5" s="362" t="s">
        <v>172</v>
      </c>
      <c r="C5" s="363"/>
      <c r="D5" s="363"/>
      <c r="E5" s="364"/>
      <c r="F5" s="15"/>
      <c r="G5" s="20"/>
    </row>
    <row r="6" spans="1:7" ht="12.75">
      <c r="A6">
        <v>2</v>
      </c>
      <c r="B6" s="8"/>
      <c r="C6" s="6" t="s">
        <v>173</v>
      </c>
      <c r="D6" s="68">
        <v>708</v>
      </c>
      <c r="E6" s="70">
        <v>27790</v>
      </c>
      <c r="F6" s="15"/>
      <c r="G6" s="20"/>
    </row>
    <row r="7" spans="1:7" ht="12.75">
      <c r="A7">
        <v>3</v>
      </c>
      <c r="B7" s="8"/>
      <c r="C7" s="6" t="s">
        <v>174</v>
      </c>
      <c r="D7" s="68">
        <v>433</v>
      </c>
      <c r="E7" s="70">
        <v>32552</v>
      </c>
      <c r="F7" s="15"/>
      <c r="G7" s="20"/>
    </row>
    <row r="8" spans="1:7" ht="12.75">
      <c r="A8">
        <v>4</v>
      </c>
      <c r="B8" s="8"/>
      <c r="C8" s="6" t="s">
        <v>175</v>
      </c>
      <c r="D8" s="68">
        <v>1628</v>
      </c>
      <c r="E8" s="70">
        <v>55819</v>
      </c>
      <c r="F8" s="15"/>
      <c r="G8" s="20"/>
    </row>
    <row r="9" spans="1:7" ht="12.75">
      <c r="A9">
        <v>5</v>
      </c>
      <c r="B9" s="8"/>
      <c r="C9" s="6" t="s">
        <v>176</v>
      </c>
      <c r="D9" s="68">
        <v>13114</v>
      </c>
      <c r="E9" s="87" t="s">
        <v>91</v>
      </c>
      <c r="F9" s="15"/>
      <c r="G9" s="20"/>
    </row>
    <row r="10" spans="1:7" ht="13.5" thickBot="1">
      <c r="A10">
        <v>6</v>
      </c>
      <c r="B10" s="8"/>
      <c r="C10" s="60" t="s">
        <v>181</v>
      </c>
      <c r="D10" s="230" t="s">
        <v>91</v>
      </c>
      <c r="E10" s="69">
        <v>129275</v>
      </c>
      <c r="F10" s="15"/>
      <c r="G10" s="20"/>
    </row>
    <row r="11" spans="1:7" ht="13.5" thickBot="1">
      <c r="A11">
        <v>7</v>
      </c>
      <c r="B11" s="339" t="s">
        <v>194</v>
      </c>
      <c r="C11" s="354"/>
      <c r="D11" s="354"/>
      <c r="E11" s="355"/>
      <c r="F11" s="15"/>
      <c r="G11" s="20"/>
    </row>
    <row r="12" spans="1:7" ht="12.75">
      <c r="A12">
        <v>8</v>
      </c>
      <c r="B12" s="8"/>
      <c r="C12" s="3" t="s">
        <v>193</v>
      </c>
      <c r="D12" s="71">
        <v>42419336.86</v>
      </c>
      <c r="E12" s="71">
        <v>724439380.3100002</v>
      </c>
      <c r="F12" s="15"/>
      <c r="G12" s="20"/>
    </row>
    <row r="13" spans="1:7" ht="13.5" thickBot="1">
      <c r="A13">
        <v>9</v>
      </c>
      <c r="B13" s="8"/>
      <c r="C13" s="3" t="s">
        <v>195</v>
      </c>
      <c r="D13" s="71">
        <v>2521233.93</v>
      </c>
      <c r="E13" s="71">
        <v>72437939.56</v>
      </c>
      <c r="F13" s="15"/>
      <c r="G13" s="20"/>
    </row>
    <row r="14" spans="1:7" ht="13.5" thickBot="1">
      <c r="A14">
        <v>10</v>
      </c>
      <c r="B14" s="339" t="s">
        <v>84</v>
      </c>
      <c r="C14" s="363"/>
      <c r="D14" s="363"/>
      <c r="E14" s="364"/>
      <c r="F14" s="15"/>
      <c r="G14" s="20"/>
    </row>
    <row r="15" spans="1:7" ht="12.75">
      <c r="A15">
        <v>11</v>
      </c>
      <c r="B15" s="8"/>
      <c r="C15" s="6" t="s">
        <v>85</v>
      </c>
      <c r="D15" s="231" t="s">
        <v>91</v>
      </c>
      <c r="E15" s="231" t="s">
        <v>91</v>
      </c>
      <c r="F15" s="15"/>
      <c r="G15" s="20"/>
    </row>
    <row r="16" spans="1:7" ht="12.75">
      <c r="A16">
        <v>12</v>
      </c>
      <c r="B16" s="8"/>
      <c r="C16" s="3" t="s">
        <v>86</v>
      </c>
      <c r="D16" s="231" t="s">
        <v>91</v>
      </c>
      <c r="E16" s="231" t="s">
        <v>91</v>
      </c>
      <c r="F16" s="15"/>
      <c r="G16" s="20"/>
    </row>
    <row r="17" spans="1:7" ht="12.75">
      <c r="A17">
        <v>13</v>
      </c>
      <c r="B17" s="8"/>
      <c r="C17" s="3" t="s">
        <v>87</v>
      </c>
      <c r="D17" s="231" t="s">
        <v>91</v>
      </c>
      <c r="E17" s="231" t="s">
        <v>91</v>
      </c>
      <c r="F17" s="15"/>
      <c r="G17" s="20"/>
    </row>
    <row r="18" spans="1:7" ht="13.5" thickBot="1">
      <c r="A18">
        <v>14</v>
      </c>
      <c r="B18" s="8"/>
      <c r="C18" s="44" t="s">
        <v>88</v>
      </c>
      <c r="D18" s="231" t="s">
        <v>91</v>
      </c>
      <c r="E18" s="231" t="s">
        <v>91</v>
      </c>
      <c r="F18" s="15"/>
      <c r="G18" s="20"/>
    </row>
    <row r="19" spans="1:6" ht="13.5" thickBot="1">
      <c r="A19">
        <v>15</v>
      </c>
      <c r="B19" s="345" t="s">
        <v>17</v>
      </c>
      <c r="C19" s="346"/>
      <c r="D19" s="346"/>
      <c r="E19" s="347"/>
      <c r="F19" s="15"/>
    </row>
    <row r="20" spans="1:6" ht="12.75">
      <c r="A20">
        <v>16</v>
      </c>
      <c r="B20" s="8"/>
      <c r="C20" s="6" t="s">
        <v>67</v>
      </c>
      <c r="D20" s="232" t="s">
        <v>91</v>
      </c>
      <c r="E20" s="232" t="s">
        <v>91</v>
      </c>
      <c r="F20" s="15"/>
    </row>
    <row r="21" spans="1:6" ht="12.75">
      <c r="A21">
        <v>17</v>
      </c>
      <c r="B21" s="8"/>
      <c r="C21" s="3" t="s">
        <v>196</v>
      </c>
      <c r="D21" s="232" t="s">
        <v>91</v>
      </c>
      <c r="E21" s="232" t="s">
        <v>91</v>
      </c>
      <c r="F21" s="15"/>
    </row>
    <row r="22" spans="1:6" ht="12.75">
      <c r="A22">
        <v>18</v>
      </c>
      <c r="B22" s="8"/>
      <c r="C22" s="3" t="s">
        <v>29</v>
      </c>
      <c r="D22" s="232" t="s">
        <v>91</v>
      </c>
      <c r="E22" s="232" t="s">
        <v>91</v>
      </c>
      <c r="F22" s="15"/>
    </row>
    <row r="23" spans="1:6" ht="12.75">
      <c r="A23">
        <v>19</v>
      </c>
      <c r="B23" s="8"/>
      <c r="C23" s="3" t="s">
        <v>30</v>
      </c>
      <c r="D23" s="232" t="s">
        <v>91</v>
      </c>
      <c r="E23" s="232" t="s">
        <v>91</v>
      </c>
      <c r="F23" s="15"/>
    </row>
    <row r="24" spans="1:6" ht="12.75">
      <c r="A24">
        <v>20</v>
      </c>
      <c r="B24" s="8"/>
      <c r="C24" s="3" t="s">
        <v>31</v>
      </c>
      <c r="D24" s="232" t="s">
        <v>91</v>
      </c>
      <c r="E24" s="232" t="s">
        <v>91</v>
      </c>
      <c r="F24" s="15"/>
    </row>
    <row r="25" spans="1:6" ht="13.5" thickBot="1">
      <c r="A25">
        <v>21</v>
      </c>
      <c r="B25" s="8"/>
      <c r="C25" s="5" t="s">
        <v>68</v>
      </c>
      <c r="D25" s="232" t="s">
        <v>91</v>
      </c>
      <c r="E25" s="232" t="s">
        <v>91</v>
      </c>
      <c r="F25" s="15"/>
    </row>
    <row r="26" spans="1:6" ht="13.5" thickBot="1">
      <c r="A26">
        <v>22</v>
      </c>
      <c r="B26" s="339" t="s">
        <v>161</v>
      </c>
      <c r="C26" s="346"/>
      <c r="D26" s="346"/>
      <c r="E26" s="347"/>
      <c r="F26" s="15"/>
    </row>
    <row r="27" spans="1:6" ht="12.75">
      <c r="A27">
        <v>23</v>
      </c>
      <c r="B27" s="8"/>
      <c r="C27" s="5" t="s">
        <v>94</v>
      </c>
      <c r="D27" s="82">
        <v>6</v>
      </c>
      <c r="E27" s="83">
        <v>181</v>
      </c>
      <c r="F27" s="15"/>
    </row>
    <row r="28" spans="1:6" ht="12.75">
      <c r="A28">
        <v>24</v>
      </c>
      <c r="B28" s="8"/>
      <c r="C28" s="5" t="s">
        <v>95</v>
      </c>
      <c r="D28" s="82">
        <v>1</v>
      </c>
      <c r="E28" s="83">
        <v>23</v>
      </c>
      <c r="F28" s="15"/>
    </row>
    <row r="29" spans="1:6" ht="12.75">
      <c r="A29">
        <v>25</v>
      </c>
      <c r="B29" s="8"/>
      <c r="C29" s="5" t="s">
        <v>96</v>
      </c>
      <c r="D29" s="82">
        <v>9</v>
      </c>
      <c r="E29" s="83">
        <v>174</v>
      </c>
      <c r="F29" s="15"/>
    </row>
    <row r="30" spans="1:6" ht="12.75">
      <c r="A30">
        <v>26</v>
      </c>
      <c r="B30" s="8"/>
      <c r="C30" s="5" t="s">
        <v>97</v>
      </c>
      <c r="D30" s="82">
        <v>1</v>
      </c>
      <c r="E30" s="83">
        <v>12</v>
      </c>
      <c r="F30" s="15"/>
    </row>
    <row r="31" spans="1:6" ht="12" customHeight="1">
      <c r="A31">
        <v>27</v>
      </c>
      <c r="B31" s="8"/>
      <c r="C31" s="5" t="s">
        <v>98</v>
      </c>
      <c r="D31" s="82">
        <v>24</v>
      </c>
      <c r="E31" s="83">
        <v>1127</v>
      </c>
      <c r="F31" s="15"/>
    </row>
    <row r="32" spans="1:6" ht="12.75">
      <c r="A32">
        <v>28</v>
      </c>
      <c r="B32" s="8"/>
      <c r="C32" s="5" t="s">
        <v>99</v>
      </c>
      <c r="D32" s="82">
        <v>112</v>
      </c>
      <c r="E32" s="83">
        <v>3676</v>
      </c>
      <c r="F32" s="15"/>
    </row>
    <row r="33" spans="1:6" ht="12.75">
      <c r="A33">
        <v>29</v>
      </c>
      <c r="B33" s="8"/>
      <c r="C33" s="5" t="s">
        <v>100</v>
      </c>
      <c r="D33" s="82">
        <v>0</v>
      </c>
      <c r="E33" s="83">
        <v>4</v>
      </c>
      <c r="F33" s="15"/>
    </row>
    <row r="34" spans="1:6" ht="12.75">
      <c r="A34">
        <v>30</v>
      </c>
      <c r="B34" s="8"/>
      <c r="C34" s="5" t="s">
        <v>101</v>
      </c>
      <c r="D34" s="82">
        <v>3</v>
      </c>
      <c r="E34" s="83">
        <v>258</v>
      </c>
      <c r="F34" s="15"/>
    </row>
    <row r="35" spans="1:6" ht="12.75">
      <c r="A35">
        <v>31</v>
      </c>
      <c r="B35" s="8"/>
      <c r="C35" s="5" t="s">
        <v>102</v>
      </c>
      <c r="D35" s="82">
        <v>1</v>
      </c>
      <c r="E35" s="83">
        <v>168</v>
      </c>
      <c r="F35" s="15"/>
    </row>
    <row r="36" spans="1:6" ht="12.75">
      <c r="A36">
        <v>32</v>
      </c>
      <c r="B36" s="8"/>
      <c r="C36" s="5" t="s">
        <v>103</v>
      </c>
      <c r="D36" s="82">
        <v>8</v>
      </c>
      <c r="E36" s="83">
        <v>319</v>
      </c>
      <c r="F36" s="15"/>
    </row>
    <row r="37" spans="1:6" ht="12.75">
      <c r="A37">
        <v>33</v>
      </c>
      <c r="B37" s="8"/>
      <c r="C37" s="5" t="s">
        <v>104</v>
      </c>
      <c r="D37" s="82">
        <v>3</v>
      </c>
      <c r="E37" s="83">
        <v>348</v>
      </c>
      <c r="F37" s="15"/>
    </row>
    <row r="38" spans="1:6" ht="12.75">
      <c r="A38">
        <v>34</v>
      </c>
      <c r="B38" s="8"/>
      <c r="C38" s="5" t="s">
        <v>105</v>
      </c>
      <c r="D38" s="82">
        <v>2</v>
      </c>
      <c r="E38" s="83">
        <v>34</v>
      </c>
      <c r="F38" s="15"/>
    </row>
    <row r="39" spans="1:6" ht="12.75">
      <c r="A39">
        <v>35</v>
      </c>
      <c r="B39" s="8"/>
      <c r="C39" s="5" t="s">
        <v>106</v>
      </c>
      <c r="D39" s="82">
        <v>0</v>
      </c>
      <c r="E39" s="83">
        <v>34</v>
      </c>
      <c r="F39" s="15"/>
    </row>
    <row r="40" spans="1:6" ht="12.75">
      <c r="A40">
        <v>36</v>
      </c>
      <c r="B40" s="8"/>
      <c r="C40" s="5" t="s">
        <v>107</v>
      </c>
      <c r="D40" s="82">
        <v>0</v>
      </c>
      <c r="E40" s="83">
        <v>6</v>
      </c>
      <c r="F40" s="15"/>
    </row>
    <row r="41" spans="1:6" ht="12.75">
      <c r="A41">
        <v>37</v>
      </c>
      <c r="B41" s="8"/>
      <c r="C41" s="5" t="s">
        <v>108</v>
      </c>
      <c r="D41" s="82">
        <v>49</v>
      </c>
      <c r="E41" s="83">
        <v>1944</v>
      </c>
      <c r="F41" s="15"/>
    </row>
    <row r="42" spans="1:6" ht="12.75">
      <c r="A42">
        <v>38</v>
      </c>
      <c r="B42" s="8"/>
      <c r="C42" s="5" t="s">
        <v>109</v>
      </c>
      <c r="D42" s="82">
        <v>10</v>
      </c>
      <c r="E42" s="83">
        <v>340</v>
      </c>
      <c r="F42" s="15"/>
    </row>
    <row r="43" spans="1:6" ht="12.75">
      <c r="A43">
        <v>39</v>
      </c>
      <c r="B43" s="8"/>
      <c r="C43" s="5" t="s">
        <v>110</v>
      </c>
      <c r="D43" s="82">
        <v>11</v>
      </c>
      <c r="E43" s="83">
        <v>186</v>
      </c>
      <c r="F43" s="15"/>
    </row>
    <row r="44" spans="1:6" ht="12.75">
      <c r="A44">
        <v>40</v>
      </c>
      <c r="B44" s="8"/>
      <c r="C44" s="5" t="s">
        <v>111</v>
      </c>
      <c r="D44" s="82">
        <v>0</v>
      </c>
      <c r="E44" s="83">
        <v>9</v>
      </c>
      <c r="F44" s="15"/>
    </row>
    <row r="45" spans="1:6" ht="12.75">
      <c r="A45">
        <v>41</v>
      </c>
      <c r="B45" s="8"/>
      <c r="C45" s="5" t="s">
        <v>112</v>
      </c>
      <c r="D45" s="82">
        <v>0</v>
      </c>
      <c r="E45" s="83">
        <v>93</v>
      </c>
      <c r="F45" s="15"/>
    </row>
    <row r="46" spans="1:6" ht="12.75">
      <c r="A46">
        <v>42</v>
      </c>
      <c r="B46" s="8"/>
      <c r="C46" s="5" t="s">
        <v>113</v>
      </c>
      <c r="D46" s="82">
        <v>1</v>
      </c>
      <c r="E46" s="83">
        <v>27</v>
      </c>
      <c r="F46" s="15"/>
    </row>
    <row r="47" spans="1:6" ht="12.75">
      <c r="A47">
        <v>43</v>
      </c>
      <c r="B47" s="8"/>
      <c r="C47" s="5" t="s">
        <v>114</v>
      </c>
      <c r="D47" s="82">
        <v>0</v>
      </c>
      <c r="E47" s="83">
        <v>10</v>
      </c>
      <c r="F47" s="15"/>
    </row>
    <row r="48" spans="1:6" ht="12.75">
      <c r="A48">
        <v>44</v>
      </c>
      <c r="B48" s="8"/>
      <c r="C48" s="5" t="s">
        <v>115</v>
      </c>
      <c r="D48" s="82">
        <v>0</v>
      </c>
      <c r="E48" s="83">
        <v>10</v>
      </c>
      <c r="F48" s="15"/>
    </row>
    <row r="49" spans="1:6" ht="12.75">
      <c r="A49">
        <v>45</v>
      </c>
      <c r="B49" s="8"/>
      <c r="C49" s="5" t="s">
        <v>116</v>
      </c>
      <c r="D49" s="82">
        <v>0</v>
      </c>
      <c r="E49" s="83">
        <v>2</v>
      </c>
      <c r="F49" s="15"/>
    </row>
    <row r="50" spans="1:6" ht="12.75">
      <c r="A50">
        <v>46</v>
      </c>
      <c r="B50" s="8"/>
      <c r="C50" s="5" t="s">
        <v>117</v>
      </c>
      <c r="D50" s="82">
        <v>0</v>
      </c>
      <c r="E50" s="83">
        <v>26</v>
      </c>
      <c r="F50" s="15"/>
    </row>
    <row r="51" spans="1:6" ht="12.75">
      <c r="A51">
        <v>47</v>
      </c>
      <c r="B51" s="8"/>
      <c r="C51" s="5" t="s">
        <v>118</v>
      </c>
      <c r="D51" s="82">
        <v>0</v>
      </c>
      <c r="E51" s="83">
        <v>36</v>
      </c>
      <c r="F51" s="15"/>
    </row>
    <row r="52" spans="1:6" ht="12.75">
      <c r="A52">
        <v>48</v>
      </c>
      <c r="B52" s="8"/>
      <c r="C52" s="5" t="s">
        <v>119</v>
      </c>
      <c r="D52" s="82">
        <v>3</v>
      </c>
      <c r="E52" s="83">
        <v>311</v>
      </c>
      <c r="F52" s="15"/>
    </row>
    <row r="53" spans="1:6" ht="12.75">
      <c r="A53">
        <v>49</v>
      </c>
      <c r="B53" s="8"/>
      <c r="C53" s="5" t="s">
        <v>120</v>
      </c>
      <c r="D53" s="82">
        <v>1</v>
      </c>
      <c r="E53" s="83">
        <v>83</v>
      </c>
      <c r="F53" s="15"/>
    </row>
    <row r="54" spans="1:6" ht="12.75">
      <c r="A54">
        <v>50</v>
      </c>
      <c r="B54" s="8"/>
      <c r="C54" s="5" t="s">
        <v>121</v>
      </c>
      <c r="D54" s="82">
        <v>46</v>
      </c>
      <c r="E54" s="83">
        <v>1767</v>
      </c>
      <c r="F54" s="15"/>
    </row>
    <row r="55" spans="1:6" ht="12.75">
      <c r="A55">
        <v>51</v>
      </c>
      <c r="B55" s="8"/>
      <c r="C55" s="5" t="s">
        <v>122</v>
      </c>
      <c r="D55" s="82">
        <v>1</v>
      </c>
      <c r="E55" s="83">
        <v>11</v>
      </c>
      <c r="F55" s="15"/>
    </row>
    <row r="56" spans="1:6" ht="12.75">
      <c r="A56">
        <v>52</v>
      </c>
      <c r="B56" s="8"/>
      <c r="C56" s="5" t="s">
        <v>123</v>
      </c>
      <c r="D56" s="82">
        <v>5</v>
      </c>
      <c r="E56" s="83">
        <v>186</v>
      </c>
      <c r="F56" s="15"/>
    </row>
    <row r="57" spans="1:6" ht="12.75">
      <c r="A57">
        <v>53</v>
      </c>
      <c r="B57" s="8"/>
      <c r="C57" s="5" t="s">
        <v>124</v>
      </c>
      <c r="D57" s="82">
        <v>0</v>
      </c>
      <c r="E57" s="83">
        <v>26</v>
      </c>
      <c r="F57" s="15"/>
    </row>
    <row r="58" spans="1:6" ht="12.75">
      <c r="A58">
        <v>54</v>
      </c>
      <c r="B58" s="8"/>
      <c r="C58" s="5" t="s">
        <v>125</v>
      </c>
      <c r="D58" s="82">
        <v>0</v>
      </c>
      <c r="E58" s="83">
        <v>7</v>
      </c>
      <c r="F58" s="15"/>
    </row>
    <row r="59" spans="1:6" ht="12.75">
      <c r="A59">
        <v>55</v>
      </c>
      <c r="B59" s="8"/>
      <c r="C59" s="5" t="s">
        <v>126</v>
      </c>
      <c r="D59" s="82">
        <v>0</v>
      </c>
      <c r="E59" s="83">
        <v>4</v>
      </c>
      <c r="F59" s="15"/>
    </row>
    <row r="60" spans="1:6" ht="12.75">
      <c r="A60">
        <v>56</v>
      </c>
      <c r="B60" s="8"/>
      <c r="C60" s="5" t="s">
        <v>127</v>
      </c>
      <c r="D60" s="82">
        <v>7</v>
      </c>
      <c r="E60" s="83">
        <v>358</v>
      </c>
      <c r="F60" s="15"/>
    </row>
    <row r="61" spans="1:6" ht="12.75">
      <c r="A61">
        <v>57</v>
      </c>
      <c r="B61" s="8"/>
      <c r="C61" s="5" t="s">
        <v>128</v>
      </c>
      <c r="D61" s="82">
        <v>20</v>
      </c>
      <c r="E61" s="83">
        <v>982</v>
      </c>
      <c r="F61" s="15"/>
    </row>
    <row r="62" spans="1:6" ht="12.75">
      <c r="A62">
        <v>58</v>
      </c>
      <c r="B62" s="8"/>
      <c r="C62" s="5" t="s">
        <v>129</v>
      </c>
      <c r="D62" s="82">
        <v>15</v>
      </c>
      <c r="E62" s="83">
        <v>381</v>
      </c>
      <c r="F62" s="15"/>
    </row>
    <row r="63" spans="1:6" ht="12.75">
      <c r="A63">
        <v>59</v>
      </c>
      <c r="B63" s="8"/>
      <c r="C63" s="5" t="s">
        <v>130</v>
      </c>
      <c r="D63" s="82">
        <v>1</v>
      </c>
      <c r="E63" s="83">
        <v>32</v>
      </c>
      <c r="F63" s="15"/>
    </row>
    <row r="64" spans="1:6" ht="12.75">
      <c r="A64">
        <v>60</v>
      </c>
      <c r="B64" s="8"/>
      <c r="C64" s="5" t="s">
        <v>131</v>
      </c>
      <c r="D64" s="82">
        <v>0</v>
      </c>
      <c r="E64" s="83">
        <v>6</v>
      </c>
      <c r="F64" s="15"/>
    </row>
    <row r="65" spans="1:6" ht="12.75">
      <c r="A65">
        <v>61</v>
      </c>
      <c r="B65" s="8"/>
      <c r="C65" s="5" t="s">
        <v>132</v>
      </c>
      <c r="D65" s="82">
        <v>0</v>
      </c>
      <c r="E65" s="83">
        <v>11</v>
      </c>
      <c r="F65" s="15"/>
    </row>
    <row r="66" spans="1:6" ht="12.75">
      <c r="A66">
        <v>62</v>
      </c>
      <c r="B66" s="8"/>
      <c r="C66" s="5" t="s">
        <v>133</v>
      </c>
      <c r="D66" s="82">
        <v>7</v>
      </c>
      <c r="E66" s="83">
        <v>299</v>
      </c>
      <c r="F66" s="15"/>
    </row>
    <row r="67" spans="1:6" ht="12.75">
      <c r="A67">
        <v>63</v>
      </c>
      <c r="B67" s="8"/>
      <c r="C67" s="5" t="s">
        <v>134</v>
      </c>
      <c r="D67" s="82">
        <v>5</v>
      </c>
      <c r="E67" s="83">
        <v>406</v>
      </c>
      <c r="F67" s="15"/>
    </row>
    <row r="68" spans="1:6" ht="12.75">
      <c r="A68">
        <v>64</v>
      </c>
      <c r="B68" s="8"/>
      <c r="C68" s="5" t="s">
        <v>135</v>
      </c>
      <c r="D68" s="82">
        <v>1</v>
      </c>
      <c r="E68" s="83">
        <v>145</v>
      </c>
      <c r="F68" s="15"/>
    </row>
    <row r="69" spans="1:6" ht="12.75">
      <c r="A69">
        <v>65</v>
      </c>
      <c r="B69" s="8"/>
      <c r="C69" s="5" t="s">
        <v>136</v>
      </c>
      <c r="D69" s="82">
        <v>99</v>
      </c>
      <c r="E69" s="83">
        <v>2992</v>
      </c>
      <c r="F69" s="15"/>
    </row>
    <row r="70" spans="1:6" ht="12.75">
      <c r="A70">
        <v>66</v>
      </c>
      <c r="B70" s="8"/>
      <c r="C70" s="5" t="s">
        <v>137</v>
      </c>
      <c r="D70" s="82">
        <v>2</v>
      </c>
      <c r="E70" s="83">
        <v>27</v>
      </c>
      <c r="F70" s="15"/>
    </row>
    <row r="71" spans="1:6" ht="12.75">
      <c r="A71">
        <v>67</v>
      </c>
      <c r="B71" s="8"/>
      <c r="C71" s="5" t="s">
        <v>138</v>
      </c>
      <c r="D71" s="82">
        <v>5</v>
      </c>
      <c r="E71" s="83">
        <v>93</v>
      </c>
      <c r="F71" s="15"/>
    </row>
    <row r="72" spans="1:6" ht="12.75">
      <c r="A72">
        <v>68</v>
      </c>
      <c r="B72" s="8"/>
      <c r="C72" s="5" t="s">
        <v>139</v>
      </c>
      <c r="D72" s="82">
        <v>3</v>
      </c>
      <c r="E72" s="83">
        <v>161</v>
      </c>
      <c r="F72" s="15"/>
    </row>
    <row r="73" spans="1:6" ht="12.75">
      <c r="A73">
        <v>69</v>
      </c>
      <c r="B73" s="8"/>
      <c r="C73" s="5" t="s">
        <v>140</v>
      </c>
      <c r="D73" s="82">
        <v>0</v>
      </c>
      <c r="E73" s="83">
        <v>66</v>
      </c>
      <c r="F73" s="15"/>
    </row>
    <row r="74" spans="1:6" ht="12.75">
      <c r="A74">
        <v>70</v>
      </c>
      <c r="B74" s="8"/>
      <c r="C74" s="5" t="s">
        <v>141</v>
      </c>
      <c r="D74" s="82">
        <v>49</v>
      </c>
      <c r="E74" s="83">
        <v>1915</v>
      </c>
      <c r="F74" s="15"/>
    </row>
    <row r="75" spans="1:6" ht="12.75">
      <c r="A75">
        <v>71</v>
      </c>
      <c r="B75" s="8"/>
      <c r="C75" s="5" t="s">
        <v>142</v>
      </c>
      <c r="D75" s="82">
        <v>8</v>
      </c>
      <c r="E75" s="83">
        <v>479</v>
      </c>
      <c r="F75" s="15"/>
    </row>
    <row r="76" spans="1:6" ht="12.75">
      <c r="A76">
        <v>72</v>
      </c>
      <c r="B76" s="8"/>
      <c r="C76" s="5" t="s">
        <v>143</v>
      </c>
      <c r="D76" s="82">
        <v>49</v>
      </c>
      <c r="E76" s="83">
        <v>2190</v>
      </c>
      <c r="F76" s="15"/>
    </row>
    <row r="77" spans="1:6" ht="12.75">
      <c r="A77">
        <v>73</v>
      </c>
      <c r="B77" s="8"/>
      <c r="C77" s="5" t="s">
        <v>144</v>
      </c>
      <c r="D77" s="82">
        <v>10</v>
      </c>
      <c r="E77" s="83">
        <v>874</v>
      </c>
      <c r="F77" s="15"/>
    </row>
    <row r="78" spans="1:6" ht="12.75">
      <c r="A78">
        <v>74</v>
      </c>
      <c r="B78" s="8"/>
      <c r="C78" s="5" t="s">
        <v>145</v>
      </c>
      <c r="D78" s="82">
        <v>29</v>
      </c>
      <c r="E78" s="83">
        <v>1235</v>
      </c>
      <c r="F78" s="15"/>
    </row>
    <row r="79" spans="1:6" ht="12.75">
      <c r="A79">
        <v>75</v>
      </c>
      <c r="B79" s="8"/>
      <c r="C79" s="5" t="s">
        <v>146</v>
      </c>
      <c r="D79" s="82">
        <v>21</v>
      </c>
      <c r="E79" s="83">
        <v>641</v>
      </c>
      <c r="F79" s="15"/>
    </row>
    <row r="80" spans="1:6" ht="12.75">
      <c r="A80">
        <v>76</v>
      </c>
      <c r="B80" s="8"/>
      <c r="C80" s="5" t="s">
        <v>147</v>
      </c>
      <c r="D80" s="82">
        <v>2</v>
      </c>
      <c r="E80" s="83">
        <v>64</v>
      </c>
      <c r="F80" s="15"/>
    </row>
    <row r="81" spans="1:6" ht="12.75">
      <c r="A81">
        <v>77</v>
      </c>
      <c r="B81" s="8"/>
      <c r="C81" s="5" t="s">
        <v>148</v>
      </c>
      <c r="D81" s="82">
        <v>8</v>
      </c>
      <c r="E81" s="83">
        <v>126</v>
      </c>
      <c r="F81" s="15"/>
    </row>
    <row r="82" spans="1:6" ht="12.75">
      <c r="A82">
        <v>78</v>
      </c>
      <c r="B82" s="8"/>
      <c r="C82" s="5" t="s">
        <v>149</v>
      </c>
      <c r="D82" s="82">
        <v>8</v>
      </c>
      <c r="E82" s="83">
        <v>366</v>
      </c>
      <c r="F82" s="15"/>
    </row>
    <row r="83" spans="1:6" ht="12.75">
      <c r="A83">
        <v>79</v>
      </c>
      <c r="B83" s="8"/>
      <c r="C83" s="5" t="s">
        <v>150</v>
      </c>
      <c r="D83" s="82">
        <v>14</v>
      </c>
      <c r="E83" s="83">
        <v>642</v>
      </c>
      <c r="F83" s="15"/>
    </row>
    <row r="84" spans="1:6" ht="12.75">
      <c r="A84">
        <v>80</v>
      </c>
      <c r="B84" s="8"/>
      <c r="C84" s="5" t="s">
        <v>151</v>
      </c>
      <c r="D84" s="82">
        <v>11</v>
      </c>
      <c r="E84" s="83">
        <v>324</v>
      </c>
      <c r="F84" s="15"/>
    </row>
    <row r="85" spans="1:6" ht="12.75">
      <c r="A85">
        <v>81</v>
      </c>
      <c r="B85" s="8"/>
      <c r="C85" s="5" t="s">
        <v>152</v>
      </c>
      <c r="D85" s="82">
        <v>10</v>
      </c>
      <c r="E85" s="83">
        <v>596</v>
      </c>
      <c r="F85" s="15"/>
    </row>
    <row r="86" spans="1:6" ht="12.75">
      <c r="A86">
        <v>82</v>
      </c>
      <c r="B86" s="8"/>
      <c r="C86" s="5" t="s">
        <v>153</v>
      </c>
      <c r="D86" s="82">
        <v>1</v>
      </c>
      <c r="E86" s="83">
        <v>27</v>
      </c>
      <c r="F86" s="15"/>
    </row>
    <row r="87" spans="1:6" ht="12.75">
      <c r="A87">
        <v>83</v>
      </c>
      <c r="B87" s="8"/>
      <c r="C87" s="5" t="s">
        <v>154</v>
      </c>
      <c r="D87" s="82">
        <v>0</v>
      </c>
      <c r="E87" s="83">
        <v>23</v>
      </c>
      <c r="F87" s="15"/>
    </row>
    <row r="88" spans="1:6" ht="12.75">
      <c r="A88">
        <v>84</v>
      </c>
      <c r="B88" s="8"/>
      <c r="C88" s="5" t="s">
        <v>155</v>
      </c>
      <c r="D88" s="82">
        <v>0</v>
      </c>
      <c r="E88" s="83">
        <v>1</v>
      </c>
      <c r="F88" s="15"/>
    </row>
    <row r="89" spans="1:6" ht="12.75">
      <c r="A89">
        <v>85</v>
      </c>
      <c r="B89" s="8"/>
      <c r="C89" s="5" t="s">
        <v>156</v>
      </c>
      <c r="D89" s="82">
        <v>0</v>
      </c>
      <c r="E89" s="83">
        <v>1</v>
      </c>
      <c r="F89" s="15"/>
    </row>
    <row r="90" spans="1:6" ht="12.75">
      <c r="A90">
        <v>86</v>
      </c>
      <c r="B90" s="8"/>
      <c r="C90" s="5" t="s">
        <v>157</v>
      </c>
      <c r="D90" s="82">
        <v>19</v>
      </c>
      <c r="E90" s="83">
        <v>773</v>
      </c>
      <c r="F90" s="15"/>
    </row>
    <row r="91" spans="1:6" ht="12.75">
      <c r="A91">
        <v>87</v>
      </c>
      <c r="B91" s="8"/>
      <c r="C91" s="5" t="s">
        <v>158</v>
      </c>
      <c r="D91" s="82">
        <v>3</v>
      </c>
      <c r="E91" s="83">
        <v>63</v>
      </c>
      <c r="F91" s="15"/>
    </row>
    <row r="92" spans="1:6" ht="12.75">
      <c r="A92">
        <v>88</v>
      </c>
      <c r="B92" s="8"/>
      <c r="C92" s="5" t="s">
        <v>159</v>
      </c>
      <c r="D92" s="82">
        <v>1</v>
      </c>
      <c r="E92" s="83">
        <v>24</v>
      </c>
      <c r="F92" s="15"/>
    </row>
    <row r="93" spans="1:6" ht="13.5" thickBot="1">
      <c r="A93">
        <v>89</v>
      </c>
      <c r="B93" s="45"/>
      <c r="C93" s="10" t="s">
        <v>160</v>
      </c>
      <c r="D93" s="85">
        <v>3</v>
      </c>
      <c r="E93" s="86">
        <v>25</v>
      </c>
      <c r="F93" s="15"/>
    </row>
    <row r="94" spans="1:6" ht="13.5" thickBot="1">
      <c r="A94">
        <v>90</v>
      </c>
      <c r="B94" s="339" t="s">
        <v>1</v>
      </c>
      <c r="C94" s="340"/>
      <c r="D94" s="340"/>
      <c r="E94" s="341"/>
      <c r="F94" s="26"/>
    </row>
    <row r="95" spans="1:6" ht="12.75">
      <c r="A95">
        <v>91</v>
      </c>
      <c r="B95" s="8"/>
      <c r="C95" s="367" t="s">
        <v>32</v>
      </c>
      <c r="D95" s="368"/>
      <c r="E95" s="369"/>
      <c r="F95" s="15"/>
    </row>
    <row r="96" spans="1:6" ht="12.75">
      <c r="A96">
        <v>92</v>
      </c>
      <c r="B96" s="8"/>
      <c r="C96" s="348" t="s">
        <v>35</v>
      </c>
      <c r="D96" s="349"/>
      <c r="E96" s="350"/>
      <c r="F96" s="15"/>
    </row>
    <row r="97" spans="1:6" ht="12.75">
      <c r="A97">
        <v>93</v>
      </c>
      <c r="B97" s="9"/>
      <c r="C97" s="7" t="s">
        <v>2</v>
      </c>
      <c r="D97" s="78">
        <v>1</v>
      </c>
      <c r="E97" s="81">
        <v>87</v>
      </c>
      <c r="F97" s="15"/>
    </row>
    <row r="98" spans="1:6" ht="12.75">
      <c r="A98">
        <v>94</v>
      </c>
      <c r="B98" s="9"/>
      <c r="C98" s="4" t="s">
        <v>3</v>
      </c>
      <c r="D98" s="79">
        <v>1</v>
      </c>
      <c r="E98" s="80">
        <v>326</v>
      </c>
      <c r="F98" s="15"/>
    </row>
    <row r="99" spans="1:6" ht="12.75">
      <c r="A99">
        <v>95</v>
      </c>
      <c r="B99" s="9"/>
      <c r="C99" s="4" t="s">
        <v>4</v>
      </c>
      <c r="D99" s="79">
        <v>265</v>
      </c>
      <c r="E99" s="80">
        <v>8273</v>
      </c>
      <c r="F99" s="15"/>
    </row>
    <row r="100" spans="1:6" ht="12.75">
      <c r="A100">
        <v>96</v>
      </c>
      <c r="B100" s="9"/>
      <c r="C100" s="4" t="s">
        <v>5</v>
      </c>
      <c r="D100" s="79">
        <v>2</v>
      </c>
      <c r="E100" s="80">
        <v>56</v>
      </c>
      <c r="F100" s="15"/>
    </row>
    <row r="101" spans="1:6" ht="12.75">
      <c r="A101">
        <v>97</v>
      </c>
      <c r="B101" s="9"/>
      <c r="C101" s="4" t="s">
        <v>33</v>
      </c>
      <c r="D101" s="79">
        <v>365</v>
      </c>
      <c r="E101" s="80">
        <v>16346</v>
      </c>
      <c r="F101" s="15"/>
    </row>
    <row r="102" spans="1:6" ht="12.75">
      <c r="A102">
        <v>98</v>
      </c>
      <c r="B102" s="9"/>
      <c r="C102" s="4" t="s">
        <v>34</v>
      </c>
      <c r="D102" s="79">
        <v>74</v>
      </c>
      <c r="E102" s="80">
        <v>2702</v>
      </c>
      <c r="F102" s="15"/>
    </row>
    <row r="103" spans="1:6" ht="12.75">
      <c r="A103">
        <v>99</v>
      </c>
      <c r="B103" s="8"/>
      <c r="C103" s="348" t="s">
        <v>36</v>
      </c>
      <c r="D103" s="349"/>
      <c r="E103" s="350"/>
      <c r="F103" s="15"/>
    </row>
    <row r="104" spans="1:6" ht="12.75">
      <c r="A104">
        <v>100</v>
      </c>
      <c r="B104" s="9"/>
      <c r="C104" s="7" t="s">
        <v>37</v>
      </c>
      <c r="D104" s="78">
        <v>151</v>
      </c>
      <c r="E104" s="81">
        <v>5679</v>
      </c>
      <c r="F104" s="15"/>
    </row>
    <row r="105" spans="1:6" ht="12.75">
      <c r="A105">
        <v>101</v>
      </c>
      <c r="B105" s="9"/>
      <c r="C105" s="4" t="s">
        <v>38</v>
      </c>
      <c r="D105" s="79">
        <v>547</v>
      </c>
      <c r="E105" s="80">
        <v>21558</v>
      </c>
      <c r="F105" s="15"/>
    </row>
    <row r="106" spans="1:6" ht="12.75">
      <c r="A106">
        <v>102</v>
      </c>
      <c r="B106" s="9"/>
      <c r="C106" s="4" t="s">
        <v>34</v>
      </c>
      <c r="D106" s="79">
        <v>10</v>
      </c>
      <c r="E106" s="80">
        <v>553</v>
      </c>
      <c r="F106" s="15"/>
    </row>
    <row r="107" spans="1:6" ht="12.75">
      <c r="A107">
        <v>103</v>
      </c>
      <c r="B107" s="8"/>
      <c r="C107" s="348" t="s">
        <v>6</v>
      </c>
      <c r="D107" s="349"/>
      <c r="E107" s="350"/>
      <c r="F107" s="15"/>
    </row>
    <row r="108" spans="1:6" ht="12.75">
      <c r="A108">
        <v>104</v>
      </c>
      <c r="B108" s="9"/>
      <c r="C108" s="7" t="s">
        <v>39</v>
      </c>
      <c r="D108" s="78">
        <v>276</v>
      </c>
      <c r="E108" s="81">
        <v>12375</v>
      </c>
      <c r="F108" s="15"/>
    </row>
    <row r="109" spans="1:6" ht="12.75">
      <c r="A109">
        <v>105</v>
      </c>
      <c r="B109" s="8"/>
      <c r="C109" s="4" t="s">
        <v>40</v>
      </c>
      <c r="D109" s="79">
        <v>432</v>
      </c>
      <c r="E109" s="80">
        <v>15391</v>
      </c>
      <c r="F109" s="15"/>
    </row>
    <row r="110" spans="1:6" ht="12.75">
      <c r="A110">
        <v>106</v>
      </c>
      <c r="B110" s="8"/>
      <c r="C110" s="4" t="s">
        <v>34</v>
      </c>
      <c r="D110" s="79">
        <v>0</v>
      </c>
      <c r="E110" s="80">
        <v>24</v>
      </c>
      <c r="F110" s="15"/>
    </row>
    <row r="111" spans="1:6" ht="12.75">
      <c r="A111">
        <v>107</v>
      </c>
      <c r="B111" s="8"/>
      <c r="C111" s="351" t="s">
        <v>41</v>
      </c>
      <c r="D111" s="352"/>
      <c r="E111" s="353"/>
      <c r="F111" s="15"/>
    </row>
    <row r="112" spans="1:6" ht="12.75">
      <c r="A112">
        <v>108</v>
      </c>
      <c r="B112" s="8"/>
      <c r="C112" s="348" t="s">
        <v>35</v>
      </c>
      <c r="D112" s="349"/>
      <c r="E112" s="350"/>
      <c r="F112" s="15"/>
    </row>
    <row r="113" spans="1:6" ht="12.75">
      <c r="A113">
        <v>109</v>
      </c>
      <c r="B113" s="8"/>
      <c r="C113" s="7" t="s">
        <v>2</v>
      </c>
      <c r="D113" s="78">
        <v>0</v>
      </c>
      <c r="E113" s="81">
        <v>32</v>
      </c>
      <c r="F113" s="15"/>
    </row>
    <row r="114" spans="1:6" ht="12.75">
      <c r="A114">
        <v>110</v>
      </c>
      <c r="B114" s="8"/>
      <c r="C114" s="4" t="s">
        <v>3</v>
      </c>
      <c r="D114" s="79">
        <v>0</v>
      </c>
      <c r="E114" s="80">
        <v>121</v>
      </c>
      <c r="F114" s="15"/>
    </row>
    <row r="115" spans="1:6" ht="12.75">
      <c r="A115">
        <v>111</v>
      </c>
      <c r="B115" s="8"/>
      <c r="C115" s="4" t="s">
        <v>4</v>
      </c>
      <c r="D115" s="79">
        <v>25</v>
      </c>
      <c r="E115" s="80">
        <v>1519</v>
      </c>
      <c r="F115" s="15"/>
    </row>
    <row r="116" spans="1:6" ht="12.75">
      <c r="A116">
        <v>112</v>
      </c>
      <c r="B116" s="8"/>
      <c r="C116" s="4" t="s">
        <v>5</v>
      </c>
      <c r="D116" s="79">
        <v>0</v>
      </c>
      <c r="E116" s="80">
        <v>22</v>
      </c>
      <c r="F116" s="15"/>
    </row>
    <row r="117" spans="1:6" ht="12.75">
      <c r="A117">
        <v>113</v>
      </c>
      <c r="B117" s="8"/>
      <c r="C117" s="4" t="s">
        <v>33</v>
      </c>
      <c r="D117" s="79">
        <v>65</v>
      </c>
      <c r="E117" s="80">
        <v>4419</v>
      </c>
      <c r="F117" s="15"/>
    </row>
    <row r="118" spans="1:6" ht="12.75">
      <c r="A118">
        <v>114</v>
      </c>
      <c r="B118" s="8"/>
      <c r="C118" s="4" t="s">
        <v>34</v>
      </c>
      <c r="D118" s="79">
        <v>16</v>
      </c>
      <c r="E118" s="80">
        <v>759</v>
      </c>
      <c r="F118" s="15"/>
    </row>
    <row r="119" spans="1:6" ht="12.75">
      <c r="A119">
        <v>115</v>
      </c>
      <c r="B119" s="8"/>
      <c r="C119" s="348" t="s">
        <v>36</v>
      </c>
      <c r="D119" s="349"/>
      <c r="E119" s="350"/>
      <c r="F119" s="15"/>
    </row>
    <row r="120" spans="1:6" ht="12.75">
      <c r="A120">
        <v>116</v>
      </c>
      <c r="B120" s="8"/>
      <c r="C120" s="7" t="s">
        <v>37</v>
      </c>
      <c r="D120" s="78">
        <v>37</v>
      </c>
      <c r="E120" s="81">
        <v>1567</v>
      </c>
      <c r="F120" s="15"/>
    </row>
    <row r="121" spans="1:6" ht="12.75">
      <c r="A121">
        <v>117</v>
      </c>
      <c r="B121" s="8"/>
      <c r="C121" s="4" t="s">
        <v>38</v>
      </c>
      <c r="D121" s="79">
        <v>66</v>
      </c>
      <c r="E121" s="80">
        <v>5087</v>
      </c>
      <c r="F121" s="15"/>
    </row>
    <row r="122" spans="1:6" ht="12.75">
      <c r="A122">
        <v>118</v>
      </c>
      <c r="B122" s="8"/>
      <c r="C122" s="4" t="s">
        <v>34</v>
      </c>
      <c r="D122" s="79">
        <v>3</v>
      </c>
      <c r="E122" s="80">
        <v>218</v>
      </c>
      <c r="F122" s="15"/>
    </row>
    <row r="123" spans="1:6" ht="12.75">
      <c r="A123">
        <v>119</v>
      </c>
      <c r="B123" s="8"/>
      <c r="C123" s="348" t="s">
        <v>6</v>
      </c>
      <c r="D123" s="349"/>
      <c r="E123" s="350"/>
      <c r="F123" s="15"/>
    </row>
    <row r="124" spans="1:6" ht="12.75">
      <c r="A124">
        <v>120</v>
      </c>
      <c r="B124" s="8"/>
      <c r="C124" s="7" t="s">
        <v>39</v>
      </c>
      <c r="D124" s="78">
        <v>40</v>
      </c>
      <c r="E124" s="81">
        <v>2241</v>
      </c>
      <c r="F124" s="15"/>
    </row>
    <row r="125" spans="1:6" ht="12.75">
      <c r="A125">
        <v>121</v>
      </c>
      <c r="B125" s="8"/>
      <c r="C125" s="4" t="s">
        <v>40</v>
      </c>
      <c r="D125" s="79">
        <v>66</v>
      </c>
      <c r="E125" s="80">
        <v>4587</v>
      </c>
      <c r="F125" s="15"/>
    </row>
    <row r="126" spans="1:6" ht="13.5" thickBot="1">
      <c r="A126">
        <v>122</v>
      </c>
      <c r="B126" s="8"/>
      <c r="C126" s="4" t="s">
        <v>34</v>
      </c>
      <c r="D126" s="79">
        <v>0</v>
      </c>
      <c r="E126" s="80">
        <v>44</v>
      </c>
      <c r="F126" s="15"/>
    </row>
    <row r="127" spans="1:6" ht="13.5" thickBot="1">
      <c r="A127">
        <v>123</v>
      </c>
      <c r="B127" s="339" t="s">
        <v>7</v>
      </c>
      <c r="C127" s="340"/>
      <c r="D127" s="340"/>
      <c r="E127" s="341"/>
      <c r="F127" s="15"/>
    </row>
    <row r="128" spans="1:6" ht="12.75">
      <c r="A128">
        <v>124</v>
      </c>
      <c r="B128" s="8"/>
      <c r="C128" s="7" t="s">
        <v>8</v>
      </c>
      <c r="D128" s="233" t="s">
        <v>91</v>
      </c>
      <c r="E128" s="233" t="s">
        <v>91</v>
      </c>
      <c r="F128" s="15"/>
    </row>
    <row r="129" spans="1:6" ht="12.75">
      <c r="A129">
        <v>125</v>
      </c>
      <c r="B129" s="8"/>
      <c r="C129" s="4" t="s">
        <v>9</v>
      </c>
      <c r="D129" s="233" t="s">
        <v>91</v>
      </c>
      <c r="E129" s="233" t="s">
        <v>91</v>
      </c>
      <c r="F129" s="15"/>
    </row>
    <row r="130" spans="1:6" ht="12.75">
      <c r="A130">
        <v>126</v>
      </c>
      <c r="B130" s="8"/>
      <c r="C130" s="4" t="s">
        <v>10</v>
      </c>
      <c r="D130" s="233" t="s">
        <v>91</v>
      </c>
      <c r="E130" s="233" t="s">
        <v>91</v>
      </c>
      <c r="F130" s="15"/>
    </row>
    <row r="131" spans="1:6" ht="12.75">
      <c r="A131">
        <v>127</v>
      </c>
      <c r="B131" s="8"/>
      <c r="C131" s="4" t="s">
        <v>12</v>
      </c>
      <c r="D131" s="233" t="s">
        <v>91</v>
      </c>
      <c r="E131" s="233" t="s">
        <v>91</v>
      </c>
      <c r="F131" s="15"/>
    </row>
    <row r="132" spans="1:6" ht="12.75">
      <c r="A132">
        <v>128</v>
      </c>
      <c r="B132" s="8"/>
      <c r="C132" s="5" t="s">
        <v>11</v>
      </c>
      <c r="D132" s="233" t="s">
        <v>91</v>
      </c>
      <c r="E132" s="233" t="s">
        <v>91</v>
      </c>
      <c r="F132" s="15"/>
    </row>
    <row r="133" spans="1:6" ht="13.5" thickBot="1">
      <c r="A133">
        <v>129</v>
      </c>
      <c r="B133" s="8"/>
      <c r="C133" s="5" t="s">
        <v>22</v>
      </c>
      <c r="D133" s="233" t="s">
        <v>91</v>
      </c>
      <c r="E133" s="233" t="s">
        <v>91</v>
      </c>
      <c r="F133" s="15"/>
    </row>
    <row r="134" spans="1:6" ht="13.5" thickBot="1">
      <c r="A134">
        <v>130</v>
      </c>
      <c r="B134" s="339" t="s">
        <v>13</v>
      </c>
      <c r="C134" s="340"/>
      <c r="D134" s="340"/>
      <c r="E134" s="341"/>
      <c r="F134" s="15"/>
    </row>
    <row r="135" spans="1:6" ht="12.75">
      <c r="A135">
        <v>131</v>
      </c>
      <c r="B135" s="8"/>
      <c r="C135" s="6" t="s">
        <v>43</v>
      </c>
      <c r="D135" s="234" t="s">
        <v>91</v>
      </c>
      <c r="E135" s="234" t="s">
        <v>91</v>
      </c>
      <c r="F135" s="15"/>
    </row>
    <row r="136" spans="1:6" ht="12.75">
      <c r="A136">
        <v>132</v>
      </c>
      <c r="B136" s="8"/>
      <c r="C136" s="3" t="s">
        <v>77</v>
      </c>
      <c r="D136" s="234" t="s">
        <v>91</v>
      </c>
      <c r="E136" s="234" t="s">
        <v>91</v>
      </c>
      <c r="F136" s="15"/>
    </row>
    <row r="137" spans="1:6" ht="12.75">
      <c r="A137">
        <v>133</v>
      </c>
      <c r="B137" s="8"/>
      <c r="C137" s="3" t="s">
        <v>45</v>
      </c>
      <c r="D137" s="234" t="s">
        <v>91</v>
      </c>
      <c r="E137" s="234" t="s">
        <v>91</v>
      </c>
      <c r="F137" s="15"/>
    </row>
    <row r="138" spans="1:6" ht="13.5" thickBot="1">
      <c r="A138">
        <v>134</v>
      </c>
      <c r="B138" s="8"/>
      <c r="C138" s="3" t="s">
        <v>44</v>
      </c>
      <c r="D138" s="234" t="s">
        <v>91</v>
      </c>
      <c r="E138" s="234" t="s">
        <v>91</v>
      </c>
      <c r="F138" s="15"/>
    </row>
    <row r="139" spans="1:6" ht="13.5" thickBot="1">
      <c r="A139">
        <v>135</v>
      </c>
      <c r="B139" s="339" t="s">
        <v>61</v>
      </c>
      <c r="C139" s="340"/>
      <c r="D139" s="340"/>
      <c r="E139" s="341"/>
      <c r="F139" s="15"/>
    </row>
    <row r="140" spans="1:6" ht="12.75">
      <c r="A140">
        <v>136</v>
      </c>
      <c r="B140" s="8"/>
      <c r="C140" s="40" t="s">
        <v>43</v>
      </c>
      <c r="D140" s="235" t="s">
        <v>91</v>
      </c>
      <c r="E140" s="235" t="s">
        <v>91</v>
      </c>
      <c r="F140" s="15"/>
    </row>
    <row r="141" spans="1:6" ht="12.75">
      <c r="A141">
        <v>137</v>
      </c>
      <c r="B141" s="8"/>
      <c r="C141" s="41" t="s">
        <v>79</v>
      </c>
      <c r="D141" s="235" t="s">
        <v>91</v>
      </c>
      <c r="E141" s="235" t="s">
        <v>91</v>
      </c>
      <c r="F141" s="15"/>
    </row>
    <row r="142" spans="1:6" ht="12.75">
      <c r="A142">
        <v>138</v>
      </c>
      <c r="B142" s="8"/>
      <c r="C142" s="41" t="s">
        <v>80</v>
      </c>
      <c r="D142" s="235" t="s">
        <v>91</v>
      </c>
      <c r="E142" s="235" t="s">
        <v>91</v>
      </c>
      <c r="F142" s="15"/>
    </row>
    <row r="143" spans="1:6" ht="12.75">
      <c r="A143">
        <v>139</v>
      </c>
      <c r="B143" s="8"/>
      <c r="C143" s="41" t="s">
        <v>81</v>
      </c>
      <c r="D143" s="235" t="s">
        <v>91</v>
      </c>
      <c r="E143" s="235" t="s">
        <v>91</v>
      </c>
      <c r="F143" s="15"/>
    </row>
    <row r="144" spans="1:6" ht="13.5" thickBot="1">
      <c r="A144">
        <v>140</v>
      </c>
      <c r="B144" s="8"/>
      <c r="C144" s="42" t="s">
        <v>83</v>
      </c>
      <c r="D144" s="235" t="s">
        <v>91</v>
      </c>
      <c r="E144" s="235" t="s">
        <v>91</v>
      </c>
      <c r="F144" s="15"/>
    </row>
    <row r="145" spans="1:6" ht="13.5" thickBot="1">
      <c r="A145">
        <v>141</v>
      </c>
      <c r="B145" s="339" t="s">
        <v>14</v>
      </c>
      <c r="C145" s="340"/>
      <c r="D145" s="340"/>
      <c r="E145" s="341"/>
      <c r="F145" s="15"/>
    </row>
    <row r="146" spans="1:6" ht="12.75">
      <c r="A146">
        <v>142</v>
      </c>
      <c r="B146" s="8"/>
      <c r="C146" s="7" t="s">
        <v>15</v>
      </c>
      <c r="D146" s="235" t="s">
        <v>91</v>
      </c>
      <c r="E146" s="235" t="s">
        <v>91</v>
      </c>
      <c r="F146" s="15"/>
    </row>
    <row r="147" spans="1:6" ht="12.75">
      <c r="A147">
        <v>143</v>
      </c>
      <c r="B147" s="8"/>
      <c r="C147" s="4" t="s">
        <v>42</v>
      </c>
      <c r="D147" s="235" t="s">
        <v>91</v>
      </c>
      <c r="E147" s="235" t="s">
        <v>91</v>
      </c>
      <c r="F147" s="15"/>
    </row>
    <row r="148" spans="1:6" ht="12.75">
      <c r="A148">
        <v>144</v>
      </c>
      <c r="B148" s="8"/>
      <c r="C148" s="19" t="s">
        <v>46</v>
      </c>
      <c r="D148" s="235" t="s">
        <v>91</v>
      </c>
      <c r="E148" s="235" t="s">
        <v>91</v>
      </c>
      <c r="F148" s="15"/>
    </row>
    <row r="149" spans="1:6" ht="13.5" thickBot="1">
      <c r="A149">
        <v>145</v>
      </c>
      <c r="B149" s="8"/>
      <c r="C149" s="5" t="s">
        <v>47</v>
      </c>
      <c r="D149" s="235" t="s">
        <v>91</v>
      </c>
      <c r="E149" s="235" t="s">
        <v>91</v>
      </c>
      <c r="F149" s="15"/>
    </row>
    <row r="150" spans="1:6" ht="13.5" thickBot="1">
      <c r="A150">
        <v>146</v>
      </c>
      <c r="B150" s="339" t="s">
        <v>177</v>
      </c>
      <c r="C150" s="340"/>
      <c r="D150" s="340"/>
      <c r="E150" s="341"/>
      <c r="F150" s="15"/>
    </row>
    <row r="151" spans="1:6" ht="12.75">
      <c r="A151">
        <v>147</v>
      </c>
      <c r="B151" s="132"/>
      <c r="C151" s="133">
        <v>1</v>
      </c>
      <c r="D151" s="236" t="s">
        <v>91</v>
      </c>
      <c r="E151" s="236" t="s">
        <v>91</v>
      </c>
      <c r="F151" s="15"/>
    </row>
    <row r="152" spans="1:6" ht="12.75">
      <c r="A152">
        <v>148</v>
      </c>
      <c r="B152" s="8"/>
      <c r="C152" s="4">
        <v>2</v>
      </c>
      <c r="D152" s="236" t="s">
        <v>91</v>
      </c>
      <c r="E152" s="236" t="s">
        <v>91</v>
      </c>
      <c r="F152" s="15"/>
    </row>
    <row r="153" spans="1:6" ht="12.75">
      <c r="A153">
        <v>149</v>
      </c>
      <c r="B153" s="8"/>
      <c r="C153" s="4">
        <v>3</v>
      </c>
      <c r="D153" s="236" t="s">
        <v>91</v>
      </c>
      <c r="E153" s="236" t="s">
        <v>91</v>
      </c>
      <c r="F153" s="15"/>
    </row>
    <row r="154" spans="1:6" ht="12.75">
      <c r="A154">
        <v>150</v>
      </c>
      <c r="B154" s="8"/>
      <c r="C154" s="4">
        <v>4</v>
      </c>
      <c r="D154" s="236" t="s">
        <v>91</v>
      </c>
      <c r="E154" s="236" t="s">
        <v>91</v>
      </c>
      <c r="F154" s="15"/>
    </row>
    <row r="155" spans="1:6" ht="13.5" thickBot="1">
      <c r="A155">
        <v>151</v>
      </c>
      <c r="B155" s="8"/>
      <c r="C155" s="5" t="s">
        <v>28</v>
      </c>
      <c r="D155" s="236" t="s">
        <v>91</v>
      </c>
      <c r="E155" s="236" t="s">
        <v>91</v>
      </c>
      <c r="F155" s="14"/>
    </row>
    <row r="156" spans="2:7" ht="25.5" customHeight="1">
      <c r="B156" s="356" t="s">
        <v>332</v>
      </c>
      <c r="C156" s="357"/>
      <c r="D156" s="357"/>
      <c r="E156" s="358"/>
      <c r="F156" s="14"/>
      <c r="G156" s="14"/>
    </row>
    <row r="157" spans="2:7" ht="25.5" customHeight="1">
      <c r="B157" s="342" t="s">
        <v>386</v>
      </c>
      <c r="C157" s="343"/>
      <c r="D157" s="343"/>
      <c r="E157" s="344"/>
      <c r="F157" s="14"/>
      <c r="G157" s="14"/>
    </row>
    <row r="158" spans="2:7" ht="25.5" customHeight="1">
      <c r="B158" s="342" t="s">
        <v>385</v>
      </c>
      <c r="C158" s="343"/>
      <c r="D158" s="343"/>
      <c r="E158" s="344"/>
      <c r="F158" s="14"/>
      <c r="G158" s="14"/>
    </row>
    <row r="159" spans="2:7" ht="24.75" customHeight="1">
      <c r="B159" s="336" t="s">
        <v>387</v>
      </c>
      <c r="C159" s="337"/>
      <c r="D159" s="337"/>
      <c r="E159" s="337"/>
      <c r="F159" s="338"/>
      <c r="G159" s="14"/>
    </row>
    <row r="160" spans="2:7" ht="28.5" customHeight="1">
      <c r="B160" s="336" t="s">
        <v>388</v>
      </c>
      <c r="C160" s="337"/>
      <c r="D160" s="337"/>
      <c r="E160" s="337"/>
      <c r="F160" s="338"/>
      <c r="G160" s="14"/>
    </row>
    <row r="161" spans="2:7" ht="27" customHeight="1">
      <c r="B161" s="336" t="s">
        <v>389</v>
      </c>
      <c r="C161" s="337"/>
      <c r="D161" s="337"/>
      <c r="E161" s="337"/>
      <c r="F161" s="338"/>
      <c r="G161" s="14"/>
    </row>
    <row r="162" spans="2:7" ht="28.5" customHeight="1">
      <c r="B162" s="336" t="s">
        <v>390</v>
      </c>
      <c r="C162" s="337"/>
      <c r="D162" s="337"/>
      <c r="E162" s="337"/>
      <c r="F162" s="338"/>
      <c r="G162" s="14"/>
    </row>
    <row r="163" spans="2:7" ht="12.75">
      <c r="B163" s="33"/>
      <c r="C163" s="27"/>
      <c r="D163" s="27"/>
      <c r="E163" s="14"/>
      <c r="F163" s="14"/>
      <c r="G163" s="14"/>
    </row>
    <row r="164" spans="2:7" ht="12.75">
      <c r="B164" s="33"/>
      <c r="C164" s="27"/>
      <c r="D164" s="27"/>
      <c r="E164" s="14"/>
      <c r="F164" s="14"/>
      <c r="G164" s="14"/>
    </row>
  </sheetData>
  <sheetProtection/>
  <mergeCells count="30">
    <mergeCell ref="B1:E1"/>
    <mergeCell ref="C123:E123"/>
    <mergeCell ref="B5:E5"/>
    <mergeCell ref="E3:E4"/>
    <mergeCell ref="C96:E96"/>
    <mergeCell ref="C95:E95"/>
    <mergeCell ref="B26:E26"/>
    <mergeCell ref="B2:E2"/>
    <mergeCell ref="B14:E14"/>
    <mergeCell ref="D3:D4"/>
    <mergeCell ref="B11:E11"/>
    <mergeCell ref="B159:F159"/>
    <mergeCell ref="B160:F160"/>
    <mergeCell ref="B161:F161"/>
    <mergeCell ref="B156:E156"/>
    <mergeCell ref="B94:E94"/>
    <mergeCell ref="C103:E103"/>
    <mergeCell ref="B134:E134"/>
    <mergeCell ref="B127:E127"/>
    <mergeCell ref="C107:E107"/>
    <mergeCell ref="B162:F162"/>
    <mergeCell ref="B150:E150"/>
    <mergeCell ref="B157:E157"/>
    <mergeCell ref="B19:E19"/>
    <mergeCell ref="C112:E112"/>
    <mergeCell ref="B145:E145"/>
    <mergeCell ref="B139:E139"/>
    <mergeCell ref="C119:E119"/>
    <mergeCell ref="C111:E111"/>
    <mergeCell ref="B158:E158"/>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63" max="5" man="1"/>
    <brk id="122" max="5" man="1"/>
  </rowBreaks>
</worksheet>
</file>

<file path=xl/worksheets/sheet3.xml><?xml version="1.0" encoding="utf-8"?>
<worksheet xmlns="http://schemas.openxmlformats.org/spreadsheetml/2006/main" xmlns:r="http://schemas.openxmlformats.org/officeDocument/2006/relationships">
  <dimension ref="A1:E109"/>
  <sheetViews>
    <sheetView showGridLines="0" view="pageBreakPreview" zoomScaleSheetLayoutView="100" zoomScalePageLayoutView="0" workbookViewId="0" topLeftCell="A1">
      <selection activeCell="B106" sqref="B106:E106"/>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59" t="s">
        <v>66</v>
      </c>
      <c r="C1" s="360"/>
      <c r="D1" s="360"/>
      <c r="E1" s="361"/>
    </row>
    <row r="2" spans="2:5" ht="15.75">
      <c r="B2" s="370" t="s">
        <v>48</v>
      </c>
      <c r="C2" s="397"/>
      <c r="D2" s="397"/>
      <c r="E2" s="398"/>
    </row>
    <row r="3" spans="2:5" ht="16.5" thickBot="1">
      <c r="B3" s="399" t="s">
        <v>170</v>
      </c>
      <c r="C3" s="400"/>
      <c r="D3" s="400"/>
      <c r="E3" s="401"/>
    </row>
    <row r="4" spans="2:5" ht="12.75">
      <c r="B4" s="50"/>
      <c r="C4" s="51"/>
      <c r="D4" s="365" t="s">
        <v>69</v>
      </c>
      <c r="E4" s="365" t="s">
        <v>70</v>
      </c>
    </row>
    <row r="5" spans="2:5" ht="13.5" thickBot="1">
      <c r="B5" s="52"/>
      <c r="C5" s="53"/>
      <c r="D5" s="366"/>
      <c r="E5" s="366"/>
    </row>
    <row r="6" spans="1:5" ht="13.5" thickBot="1">
      <c r="A6">
        <v>1</v>
      </c>
      <c r="B6" s="402" t="s">
        <v>58</v>
      </c>
      <c r="C6" s="403"/>
      <c r="D6" s="403"/>
      <c r="E6" s="404"/>
    </row>
    <row r="7" spans="1:5" ht="12.75">
      <c r="A7">
        <v>2</v>
      </c>
      <c r="B7" s="17"/>
      <c r="C7" s="394" t="s">
        <v>24</v>
      </c>
      <c r="D7" s="395"/>
      <c r="E7" s="396"/>
    </row>
    <row r="8" spans="1:5" ht="12.75">
      <c r="A8">
        <v>3</v>
      </c>
      <c r="B8" s="13"/>
      <c r="C8" s="46" t="s">
        <v>188</v>
      </c>
      <c r="D8" s="79">
        <v>436</v>
      </c>
      <c r="E8" s="80">
        <v>17423</v>
      </c>
    </row>
    <row r="9" spans="1:5" ht="12.75">
      <c r="A9">
        <v>4</v>
      </c>
      <c r="B9" s="13"/>
      <c r="C9" s="46" t="s">
        <v>182</v>
      </c>
      <c r="D9" s="250" t="s">
        <v>91</v>
      </c>
      <c r="E9" s="76">
        <v>0.2011</v>
      </c>
    </row>
    <row r="10" spans="1:5" ht="12.75">
      <c r="A10">
        <v>5</v>
      </c>
      <c r="B10" s="17"/>
      <c r="C10" s="379" t="s">
        <v>25</v>
      </c>
      <c r="D10" s="380"/>
      <c r="E10" s="382"/>
    </row>
    <row r="11" spans="1:5" ht="12.75">
      <c r="A11">
        <v>6</v>
      </c>
      <c r="B11" s="13"/>
      <c r="C11" s="46" t="s">
        <v>189</v>
      </c>
      <c r="D11" s="82">
        <v>280</v>
      </c>
      <c r="E11" s="83">
        <v>20940</v>
      </c>
    </row>
    <row r="12" spans="1:5" ht="12.75">
      <c r="A12">
        <v>7</v>
      </c>
      <c r="B12" s="13"/>
      <c r="C12" s="46" t="s">
        <v>182</v>
      </c>
      <c r="D12" s="251" t="s">
        <v>91</v>
      </c>
      <c r="E12" s="75">
        <v>0.2418</v>
      </c>
    </row>
    <row r="13" spans="1:5" ht="12.75">
      <c r="A13">
        <v>8</v>
      </c>
      <c r="B13" s="13"/>
      <c r="C13" s="379" t="s">
        <v>178</v>
      </c>
      <c r="D13" s="392"/>
      <c r="E13" s="393"/>
    </row>
    <row r="14" spans="1:5" ht="12.75">
      <c r="A14">
        <v>9</v>
      </c>
      <c r="B14" s="13"/>
      <c r="C14" s="46" t="s">
        <v>190</v>
      </c>
      <c r="D14" s="82">
        <v>1291</v>
      </c>
      <c r="E14" s="83">
        <v>38972</v>
      </c>
    </row>
    <row r="15" spans="1:5" ht="12.75">
      <c r="A15">
        <v>10</v>
      </c>
      <c r="B15" s="13"/>
      <c r="C15" s="46" t="s">
        <v>183</v>
      </c>
      <c r="D15" s="252" t="s">
        <v>91</v>
      </c>
      <c r="E15" s="75">
        <v>0.4499</v>
      </c>
    </row>
    <row r="16" spans="1:5" ht="12.75">
      <c r="A16">
        <v>11</v>
      </c>
      <c r="B16" s="13"/>
      <c r="C16" s="379" t="s">
        <v>184</v>
      </c>
      <c r="D16" s="392"/>
      <c r="E16" s="393"/>
    </row>
    <row r="17" spans="1:5" ht="12.75">
      <c r="A17">
        <v>12</v>
      </c>
      <c r="B17" s="13"/>
      <c r="C17" s="46" t="s">
        <v>191</v>
      </c>
      <c r="D17" s="82">
        <v>9282</v>
      </c>
      <c r="E17" s="108" t="s">
        <v>91</v>
      </c>
    </row>
    <row r="18" spans="1:5" ht="12.75">
      <c r="A18">
        <v>13</v>
      </c>
      <c r="B18" s="13"/>
      <c r="C18" s="46" t="s">
        <v>183</v>
      </c>
      <c r="D18" s="253" t="s">
        <v>91</v>
      </c>
      <c r="E18" s="108" t="s">
        <v>91</v>
      </c>
    </row>
    <row r="19" spans="1:5" ht="12.75">
      <c r="A19">
        <v>14</v>
      </c>
      <c r="B19" s="13"/>
      <c r="C19" s="379" t="s">
        <v>89</v>
      </c>
      <c r="D19" s="392"/>
      <c r="E19" s="393"/>
    </row>
    <row r="20" spans="1:5" ht="12.75">
      <c r="A20">
        <v>15</v>
      </c>
      <c r="B20" s="13"/>
      <c r="C20" s="43" t="s">
        <v>192</v>
      </c>
      <c r="D20" s="254" t="s">
        <v>91</v>
      </c>
      <c r="E20" s="83">
        <v>86617</v>
      </c>
    </row>
    <row r="21" spans="1:5" ht="26.25" thickBot="1">
      <c r="A21">
        <v>16</v>
      </c>
      <c r="B21" s="13"/>
      <c r="C21" s="25" t="s">
        <v>90</v>
      </c>
      <c r="D21" s="82">
        <v>380</v>
      </c>
      <c r="E21" s="83">
        <v>15180</v>
      </c>
    </row>
    <row r="22" spans="1:5" ht="13.5" thickBot="1">
      <c r="A22">
        <v>17</v>
      </c>
      <c r="B22" s="376" t="s">
        <v>55</v>
      </c>
      <c r="C22" s="377"/>
      <c r="D22" s="377"/>
      <c r="E22" s="378"/>
    </row>
    <row r="23" spans="1:5" ht="13.5" thickBot="1">
      <c r="A23">
        <v>18</v>
      </c>
      <c r="B23" s="389" t="s">
        <v>52</v>
      </c>
      <c r="C23" s="390"/>
      <c r="D23" s="390"/>
      <c r="E23" s="391"/>
    </row>
    <row r="24" spans="1:5" ht="12.75">
      <c r="A24">
        <v>19</v>
      </c>
      <c r="B24" s="13"/>
      <c r="C24" s="12" t="s">
        <v>71</v>
      </c>
      <c r="D24" s="255" t="s">
        <v>91</v>
      </c>
      <c r="E24" s="255" t="s">
        <v>91</v>
      </c>
    </row>
    <row r="25" spans="1:5" ht="12.75">
      <c r="A25">
        <v>20</v>
      </c>
      <c r="B25" s="13"/>
      <c r="C25" s="46" t="s">
        <v>72</v>
      </c>
      <c r="D25" s="255" t="s">
        <v>91</v>
      </c>
      <c r="E25" s="255" t="s">
        <v>91</v>
      </c>
    </row>
    <row r="26" spans="1:5" ht="12.75">
      <c r="A26">
        <v>21</v>
      </c>
      <c r="B26" s="13"/>
      <c r="C26" s="46" t="s">
        <v>73</v>
      </c>
      <c r="D26" s="255" t="s">
        <v>91</v>
      </c>
      <c r="E26" s="255" t="s">
        <v>91</v>
      </c>
    </row>
    <row r="27" spans="1:5" ht="12.75">
      <c r="A27">
        <v>22</v>
      </c>
      <c r="B27" s="13"/>
      <c r="C27" s="46" t="s">
        <v>74</v>
      </c>
      <c r="D27" s="255" t="s">
        <v>91</v>
      </c>
      <c r="E27" s="255" t="s">
        <v>91</v>
      </c>
    </row>
    <row r="28" spans="1:5" ht="12.75">
      <c r="A28">
        <v>23</v>
      </c>
      <c r="B28" s="13"/>
      <c r="C28" s="46" t="s">
        <v>62</v>
      </c>
      <c r="D28" s="255" t="s">
        <v>91</v>
      </c>
      <c r="E28" s="255" t="s">
        <v>91</v>
      </c>
    </row>
    <row r="29" spans="1:5" ht="12.75">
      <c r="A29">
        <v>24</v>
      </c>
      <c r="B29" s="13"/>
      <c r="C29" s="46" t="s">
        <v>63</v>
      </c>
      <c r="D29" s="255" t="s">
        <v>91</v>
      </c>
      <c r="E29" s="255" t="s">
        <v>91</v>
      </c>
    </row>
    <row r="30" spans="1:5" ht="12.75">
      <c r="A30">
        <v>25</v>
      </c>
      <c r="B30" s="13"/>
      <c r="C30" s="11" t="s">
        <v>92</v>
      </c>
      <c r="D30" s="255" t="s">
        <v>91</v>
      </c>
      <c r="E30" s="255" t="s">
        <v>91</v>
      </c>
    </row>
    <row r="31" spans="1:5" ht="12.75">
      <c r="A31">
        <v>26</v>
      </c>
      <c r="B31" s="13"/>
      <c r="C31" s="11" t="s">
        <v>93</v>
      </c>
      <c r="D31" s="255" t="s">
        <v>91</v>
      </c>
      <c r="E31" s="255" t="s">
        <v>91</v>
      </c>
    </row>
    <row r="32" spans="1:5" ht="12.75">
      <c r="A32">
        <v>27</v>
      </c>
      <c r="B32" s="13"/>
      <c r="C32" s="11" t="s">
        <v>201</v>
      </c>
      <c r="D32" s="255" t="s">
        <v>91</v>
      </c>
      <c r="E32" s="255" t="s">
        <v>91</v>
      </c>
    </row>
    <row r="33" spans="1:5" ht="12.75">
      <c r="A33">
        <v>28</v>
      </c>
      <c r="B33" s="13"/>
      <c r="C33" s="11" t="s">
        <v>75</v>
      </c>
      <c r="D33" s="257" t="s">
        <v>91</v>
      </c>
      <c r="E33" s="256" t="s">
        <v>91</v>
      </c>
    </row>
    <row r="34" spans="1:5" ht="13.5" thickBot="1">
      <c r="A34">
        <v>29</v>
      </c>
      <c r="B34" s="13"/>
      <c r="C34" s="11" t="s">
        <v>0</v>
      </c>
      <c r="D34" s="89">
        <v>4770.19</v>
      </c>
      <c r="E34" s="90">
        <v>6975</v>
      </c>
    </row>
    <row r="35" spans="1:5" ht="13.5" thickBot="1">
      <c r="A35">
        <v>30</v>
      </c>
      <c r="B35" s="389" t="s">
        <v>57</v>
      </c>
      <c r="C35" s="390"/>
      <c r="D35" s="390"/>
      <c r="E35" s="391"/>
    </row>
    <row r="36" spans="1:5" ht="12.75">
      <c r="A36">
        <v>31</v>
      </c>
      <c r="B36" s="21"/>
      <c r="C36" s="54" t="s">
        <v>168</v>
      </c>
      <c r="D36" s="92">
        <v>3323521.25</v>
      </c>
      <c r="E36" s="94">
        <v>153038726.35</v>
      </c>
    </row>
    <row r="37" spans="1:5" ht="12.75">
      <c r="A37">
        <v>32</v>
      </c>
      <c r="B37" s="21"/>
      <c r="C37" s="22" t="s">
        <v>53</v>
      </c>
      <c r="D37" s="113" t="s">
        <v>91</v>
      </c>
      <c r="E37" s="114" t="s">
        <v>91</v>
      </c>
    </row>
    <row r="38" spans="1:5" ht="12.75">
      <c r="A38">
        <v>33</v>
      </c>
      <c r="B38" s="47"/>
      <c r="C38" s="18" t="s">
        <v>169</v>
      </c>
      <c r="D38" s="115" t="s">
        <v>91</v>
      </c>
      <c r="E38" s="116" t="s">
        <v>91</v>
      </c>
    </row>
    <row r="39" spans="1:5" ht="13.5" thickBot="1">
      <c r="A39">
        <v>34</v>
      </c>
      <c r="B39" s="13"/>
      <c r="C39" s="24" t="s">
        <v>82</v>
      </c>
      <c r="D39" s="109" t="s">
        <v>91</v>
      </c>
      <c r="E39" s="110" t="s">
        <v>91</v>
      </c>
    </row>
    <row r="40" spans="1:5" ht="13.5" thickBot="1">
      <c r="A40">
        <v>35</v>
      </c>
      <c r="B40" s="389" t="s">
        <v>56</v>
      </c>
      <c r="C40" s="390"/>
      <c r="D40" s="390"/>
      <c r="E40" s="391"/>
    </row>
    <row r="41" spans="1:5" ht="12.75">
      <c r="A41">
        <v>36</v>
      </c>
      <c r="B41" s="13"/>
      <c r="C41" s="46" t="s">
        <v>76</v>
      </c>
      <c r="D41" s="259" t="s">
        <v>91</v>
      </c>
      <c r="E41" s="258" t="s">
        <v>91</v>
      </c>
    </row>
    <row r="42" spans="1:5" ht="12.75">
      <c r="A42">
        <v>37</v>
      </c>
      <c r="B42" s="17"/>
      <c r="C42" s="379" t="s">
        <v>15</v>
      </c>
      <c r="D42" s="380"/>
      <c r="E42" s="382"/>
    </row>
    <row r="43" spans="1:5" ht="12.75">
      <c r="A43">
        <v>38</v>
      </c>
      <c r="B43" s="13"/>
      <c r="C43" s="46" t="s">
        <v>21</v>
      </c>
      <c r="D43" s="79">
        <v>98</v>
      </c>
      <c r="E43" s="80">
        <v>3667</v>
      </c>
    </row>
    <row r="44" spans="1:5" ht="12.75">
      <c r="A44">
        <v>39</v>
      </c>
      <c r="B44" s="13"/>
      <c r="C44" s="46" t="s">
        <v>20</v>
      </c>
      <c r="D44" s="73">
        <v>0.2248</v>
      </c>
      <c r="E44" s="76">
        <v>0.2105</v>
      </c>
    </row>
    <row r="45" spans="1:5" ht="12.75">
      <c r="A45">
        <v>40</v>
      </c>
      <c r="B45" s="17"/>
      <c r="C45" s="379" t="s">
        <v>50</v>
      </c>
      <c r="D45" s="380"/>
      <c r="E45" s="382"/>
    </row>
    <row r="46" spans="1:5" ht="12.75">
      <c r="A46">
        <v>41</v>
      </c>
      <c r="B46" s="13"/>
      <c r="C46" s="46" t="s">
        <v>21</v>
      </c>
      <c r="D46" s="79">
        <v>45</v>
      </c>
      <c r="E46" s="80">
        <v>1692</v>
      </c>
    </row>
    <row r="47" spans="1:5" ht="12.75">
      <c r="A47">
        <v>42</v>
      </c>
      <c r="B47" s="13"/>
      <c r="C47" s="11" t="s">
        <v>20</v>
      </c>
      <c r="D47" s="73">
        <v>0.1032</v>
      </c>
      <c r="E47" s="76">
        <v>0.0971</v>
      </c>
    </row>
    <row r="48" spans="1:5" ht="12.75">
      <c r="A48">
        <v>43</v>
      </c>
      <c r="B48" s="13"/>
      <c r="C48" s="379" t="s">
        <v>23</v>
      </c>
      <c r="D48" s="380"/>
      <c r="E48" s="382"/>
    </row>
    <row r="49" spans="1:5" ht="12.75">
      <c r="A49">
        <v>44</v>
      </c>
      <c r="B49" s="13"/>
      <c r="C49" s="46" t="s">
        <v>21</v>
      </c>
      <c r="D49" s="79">
        <v>38</v>
      </c>
      <c r="E49" s="80">
        <v>1712</v>
      </c>
    </row>
    <row r="50" spans="1:5" ht="12.75">
      <c r="A50">
        <v>45</v>
      </c>
      <c r="B50" s="13"/>
      <c r="C50" s="11" t="s">
        <v>20</v>
      </c>
      <c r="D50" s="73">
        <v>0.0872</v>
      </c>
      <c r="E50" s="76">
        <v>0.0983</v>
      </c>
    </row>
    <row r="51" spans="1:5" ht="12.75">
      <c r="A51">
        <v>46</v>
      </c>
      <c r="B51" s="13"/>
      <c r="C51" s="379" t="s">
        <v>51</v>
      </c>
      <c r="D51" s="380"/>
      <c r="E51" s="382"/>
    </row>
    <row r="52" spans="1:5" ht="12.75">
      <c r="A52">
        <v>47</v>
      </c>
      <c r="B52" s="13"/>
      <c r="C52" s="46" t="s">
        <v>21</v>
      </c>
      <c r="D52" s="79">
        <v>255</v>
      </c>
      <c r="E52" s="80">
        <v>10352</v>
      </c>
    </row>
    <row r="53" spans="1:5" ht="13.5" thickBot="1">
      <c r="A53">
        <v>48</v>
      </c>
      <c r="B53" s="16"/>
      <c r="C53" s="48" t="s">
        <v>20</v>
      </c>
      <c r="D53" s="73">
        <v>0.5848</v>
      </c>
      <c r="E53" s="76">
        <v>0.5941</v>
      </c>
    </row>
    <row r="54" spans="1:5" ht="13.5" thickBot="1">
      <c r="A54">
        <v>49</v>
      </c>
      <c r="B54" s="383" t="s">
        <v>49</v>
      </c>
      <c r="C54" s="384"/>
      <c r="D54" s="384"/>
      <c r="E54" s="385"/>
    </row>
    <row r="55" spans="1:5" ht="26.25" thickBot="1">
      <c r="A55">
        <v>50</v>
      </c>
      <c r="B55" s="23"/>
      <c r="C55" s="58" t="s">
        <v>78</v>
      </c>
      <c r="D55" s="95">
        <v>479</v>
      </c>
      <c r="E55" s="80">
        <v>16056</v>
      </c>
    </row>
    <row r="56" spans="1:5" ht="13.5" thickBot="1">
      <c r="A56">
        <v>51</v>
      </c>
      <c r="B56" s="376" t="s">
        <v>59</v>
      </c>
      <c r="C56" s="377"/>
      <c r="D56" s="377"/>
      <c r="E56" s="378"/>
    </row>
    <row r="57" spans="1:5" ht="12.75">
      <c r="A57">
        <v>52</v>
      </c>
      <c r="B57" s="17"/>
      <c r="C57" s="386" t="s">
        <v>18</v>
      </c>
      <c r="D57" s="387"/>
      <c r="E57" s="388"/>
    </row>
    <row r="58" spans="1:5" ht="12.75">
      <c r="A58">
        <v>53</v>
      </c>
      <c r="B58" s="13"/>
      <c r="C58" s="46" t="s">
        <v>21</v>
      </c>
      <c r="D58" s="79">
        <v>6</v>
      </c>
      <c r="E58" s="80">
        <v>148</v>
      </c>
    </row>
    <row r="59" spans="1:5" ht="12.75">
      <c r="A59">
        <v>54</v>
      </c>
      <c r="B59" s="13"/>
      <c r="C59" s="11" t="s">
        <v>20</v>
      </c>
      <c r="D59" s="74">
        <v>0.0125</v>
      </c>
      <c r="E59" s="75">
        <v>0.0092</v>
      </c>
    </row>
    <row r="60" spans="1:5" ht="12.75">
      <c r="A60">
        <v>55</v>
      </c>
      <c r="B60" s="13"/>
      <c r="C60" s="379" t="s">
        <v>179</v>
      </c>
      <c r="D60" s="380"/>
      <c r="E60" s="381"/>
    </row>
    <row r="61" spans="1:5" ht="12.75">
      <c r="A61">
        <v>56</v>
      </c>
      <c r="B61" s="13"/>
      <c r="C61" s="46" t="s">
        <v>21</v>
      </c>
      <c r="D61" s="79">
        <v>1</v>
      </c>
      <c r="E61" s="80">
        <v>106</v>
      </c>
    </row>
    <row r="62" spans="1:5" ht="12.75">
      <c r="A62">
        <v>57</v>
      </c>
      <c r="B62" s="13"/>
      <c r="C62" s="11" t="s">
        <v>20</v>
      </c>
      <c r="D62" s="74">
        <v>0.0021</v>
      </c>
      <c r="E62" s="75">
        <v>0.0066</v>
      </c>
    </row>
    <row r="63" spans="1:5" ht="12.75">
      <c r="A63">
        <v>58</v>
      </c>
      <c r="B63" s="17"/>
      <c r="C63" s="379" t="s">
        <v>26</v>
      </c>
      <c r="D63" s="380"/>
      <c r="E63" s="381"/>
    </row>
    <row r="64" spans="1:5" ht="12.75">
      <c r="A64">
        <v>59</v>
      </c>
      <c r="B64" s="13"/>
      <c r="C64" s="46" t="s">
        <v>21</v>
      </c>
      <c r="D64" s="79">
        <v>0</v>
      </c>
      <c r="E64" s="80">
        <v>8</v>
      </c>
    </row>
    <row r="65" spans="1:5" ht="12.75">
      <c r="A65">
        <v>60</v>
      </c>
      <c r="B65" s="13"/>
      <c r="C65" s="11" t="s">
        <v>20</v>
      </c>
      <c r="D65" s="74">
        <v>0</v>
      </c>
      <c r="E65" s="75">
        <v>0.0005</v>
      </c>
    </row>
    <row r="66" spans="1:5" ht="12.75">
      <c r="A66">
        <v>61</v>
      </c>
      <c r="B66" s="17"/>
      <c r="C66" s="379" t="s">
        <v>19</v>
      </c>
      <c r="D66" s="380"/>
      <c r="E66" s="381"/>
    </row>
    <row r="67" spans="1:5" ht="12.75">
      <c r="A67">
        <v>62</v>
      </c>
      <c r="B67" s="13"/>
      <c r="C67" s="46" t="s">
        <v>21</v>
      </c>
      <c r="D67" s="79">
        <v>2</v>
      </c>
      <c r="E67" s="80">
        <v>89</v>
      </c>
    </row>
    <row r="68" spans="1:5" ht="13.5" thickBot="1">
      <c r="A68">
        <v>63</v>
      </c>
      <c r="B68" s="13"/>
      <c r="C68" s="11" t="s">
        <v>20</v>
      </c>
      <c r="D68" s="74">
        <v>0.0042</v>
      </c>
      <c r="E68" s="75">
        <v>0.0055</v>
      </c>
    </row>
    <row r="69" spans="1:5" ht="13.5" thickBot="1">
      <c r="A69">
        <v>64</v>
      </c>
      <c r="B69" s="376" t="s">
        <v>60</v>
      </c>
      <c r="C69" s="377"/>
      <c r="D69" s="377"/>
      <c r="E69" s="378"/>
    </row>
    <row r="70" spans="1:5" ht="12.75">
      <c r="A70">
        <v>65</v>
      </c>
      <c r="B70" s="13"/>
      <c r="C70" s="386" t="s">
        <v>180</v>
      </c>
      <c r="D70" s="387"/>
      <c r="E70" s="388"/>
    </row>
    <row r="71" spans="1:5" ht="12.75">
      <c r="A71">
        <v>66</v>
      </c>
      <c r="B71" s="13"/>
      <c r="C71" s="18" t="s">
        <v>27</v>
      </c>
      <c r="D71" s="93">
        <v>4</v>
      </c>
      <c r="E71" s="105">
        <v>53</v>
      </c>
    </row>
    <row r="72" spans="1:5" ht="12.75">
      <c r="A72">
        <v>67</v>
      </c>
      <c r="B72" s="13"/>
      <c r="C72" s="18" t="s">
        <v>20</v>
      </c>
      <c r="D72" s="101">
        <v>0.0084</v>
      </c>
      <c r="E72" s="102">
        <v>0.0033</v>
      </c>
    </row>
    <row r="73" spans="1:5" ht="12.75">
      <c r="A73">
        <v>68</v>
      </c>
      <c r="B73" s="13"/>
      <c r="C73" s="379" t="s">
        <v>54</v>
      </c>
      <c r="D73" s="380"/>
      <c r="E73" s="381"/>
    </row>
    <row r="74" spans="1:5" ht="12.75">
      <c r="A74">
        <v>69</v>
      </c>
      <c r="B74" s="13"/>
      <c r="C74" s="18" t="s">
        <v>21</v>
      </c>
      <c r="D74" s="93">
        <v>44</v>
      </c>
      <c r="E74" s="105">
        <v>1094</v>
      </c>
    </row>
    <row r="75" spans="1:5" ht="12.75">
      <c r="A75">
        <v>70</v>
      </c>
      <c r="B75" s="13"/>
      <c r="C75" s="18" t="s">
        <v>20</v>
      </c>
      <c r="D75" s="101">
        <v>0.0919</v>
      </c>
      <c r="E75" s="102">
        <v>0.0681</v>
      </c>
    </row>
    <row r="76" spans="1:5" ht="12.75">
      <c r="A76">
        <v>71</v>
      </c>
      <c r="B76" s="13"/>
      <c r="C76" s="379" t="s">
        <v>65</v>
      </c>
      <c r="D76" s="380"/>
      <c r="E76" s="381"/>
    </row>
    <row r="77" spans="1:5" ht="12.75">
      <c r="A77">
        <v>72</v>
      </c>
      <c r="B77" s="13"/>
      <c r="C77" s="18" t="s">
        <v>21</v>
      </c>
      <c r="D77" s="79">
        <v>41</v>
      </c>
      <c r="E77" s="80">
        <v>2096</v>
      </c>
    </row>
    <row r="78" spans="1:5" ht="12.75">
      <c r="A78">
        <v>73</v>
      </c>
      <c r="B78" s="13"/>
      <c r="C78" s="18" t="s">
        <v>20</v>
      </c>
      <c r="D78" s="73">
        <v>0.0856</v>
      </c>
      <c r="E78" s="76">
        <v>0.1305</v>
      </c>
    </row>
    <row r="79" spans="1:5" ht="12.75">
      <c r="A79">
        <v>74</v>
      </c>
      <c r="B79" s="47"/>
      <c r="C79" s="379" t="s">
        <v>19</v>
      </c>
      <c r="D79" s="380"/>
      <c r="E79" s="381"/>
    </row>
    <row r="80" spans="1:5" ht="12.75">
      <c r="A80">
        <v>75</v>
      </c>
      <c r="B80" s="47"/>
      <c r="C80" s="18" t="s">
        <v>21</v>
      </c>
      <c r="D80" s="119" t="s">
        <v>91</v>
      </c>
      <c r="E80" s="120" t="s">
        <v>91</v>
      </c>
    </row>
    <row r="81" spans="1:5" ht="12.75">
      <c r="A81">
        <v>76</v>
      </c>
      <c r="B81" s="47"/>
      <c r="C81" s="43" t="s">
        <v>20</v>
      </c>
      <c r="D81" s="119" t="s">
        <v>91</v>
      </c>
      <c r="E81" s="120" t="s">
        <v>91</v>
      </c>
    </row>
    <row r="82" spans="1:5" ht="12.75">
      <c r="A82">
        <v>77</v>
      </c>
      <c r="B82" s="47"/>
      <c r="C82" s="379" t="s">
        <v>26</v>
      </c>
      <c r="D82" s="380"/>
      <c r="E82" s="381"/>
    </row>
    <row r="83" spans="1:5" ht="12.75">
      <c r="A83">
        <v>78</v>
      </c>
      <c r="B83" s="47"/>
      <c r="C83" s="18" t="s">
        <v>21</v>
      </c>
      <c r="D83" s="119" t="s">
        <v>91</v>
      </c>
      <c r="E83" s="120" t="s">
        <v>91</v>
      </c>
    </row>
    <row r="84" spans="1:5" ht="12.75">
      <c r="A84">
        <v>79</v>
      </c>
      <c r="B84" s="47"/>
      <c r="C84" s="43" t="s">
        <v>20</v>
      </c>
      <c r="D84" s="119" t="s">
        <v>91</v>
      </c>
      <c r="E84" s="120" t="s">
        <v>91</v>
      </c>
    </row>
    <row r="85" spans="1:5" ht="12.75">
      <c r="A85">
        <v>80</v>
      </c>
      <c r="B85" s="47"/>
      <c r="C85" s="379" t="s">
        <v>185</v>
      </c>
      <c r="D85" s="380"/>
      <c r="E85" s="381"/>
    </row>
    <row r="86" spans="1:5" ht="12.75">
      <c r="A86">
        <v>81</v>
      </c>
      <c r="B86" s="47"/>
      <c r="C86" s="46" t="s">
        <v>21</v>
      </c>
      <c r="D86" s="83">
        <v>381</v>
      </c>
      <c r="E86" s="83">
        <v>12462</v>
      </c>
    </row>
    <row r="87" spans="1:5" ht="13.5" thickBot="1">
      <c r="A87">
        <v>82</v>
      </c>
      <c r="B87" s="47"/>
      <c r="C87" s="11" t="s">
        <v>20</v>
      </c>
      <c r="D87" s="332">
        <v>0.7953</v>
      </c>
      <c r="E87" s="332">
        <v>0.7763</v>
      </c>
    </row>
    <row r="88" spans="1:5" ht="13.5" thickBot="1">
      <c r="A88">
        <v>83</v>
      </c>
      <c r="B88" s="376" t="s">
        <v>202</v>
      </c>
      <c r="C88" s="377"/>
      <c r="D88" s="377"/>
      <c r="E88" s="378"/>
    </row>
    <row r="89" spans="1:5" ht="12.75">
      <c r="A89">
        <v>84</v>
      </c>
      <c r="B89" s="126"/>
      <c r="C89" s="127" t="s">
        <v>162</v>
      </c>
      <c r="D89" s="128" t="s">
        <v>91</v>
      </c>
      <c r="E89" s="323">
        <v>16541</v>
      </c>
    </row>
    <row r="90" spans="1:5" ht="12.75">
      <c r="A90">
        <v>85</v>
      </c>
      <c r="B90" s="13"/>
      <c r="C90" s="46" t="s">
        <v>163</v>
      </c>
      <c r="D90" s="122" t="s">
        <v>91</v>
      </c>
      <c r="E90" s="329">
        <v>0.9987</v>
      </c>
    </row>
    <row r="91" spans="1:5" ht="12.75">
      <c r="A91">
        <v>86</v>
      </c>
      <c r="B91" s="13"/>
      <c r="C91" s="46" t="s">
        <v>164</v>
      </c>
      <c r="D91" s="122" t="s">
        <v>91</v>
      </c>
      <c r="E91" s="119">
        <v>15588</v>
      </c>
    </row>
    <row r="92" spans="1:5" ht="12.75">
      <c r="A92">
        <v>87</v>
      </c>
      <c r="B92" s="13"/>
      <c r="C92" s="46" t="s">
        <v>165</v>
      </c>
      <c r="D92" s="122" t="s">
        <v>91</v>
      </c>
      <c r="E92" s="329">
        <v>0.9958</v>
      </c>
    </row>
    <row r="93" spans="1:5" ht="12.75">
      <c r="A93">
        <v>88</v>
      </c>
      <c r="B93" s="13"/>
      <c r="C93" s="18" t="s">
        <v>186</v>
      </c>
      <c r="D93" s="122" t="s">
        <v>91</v>
      </c>
      <c r="E93" s="119">
        <v>13542</v>
      </c>
    </row>
    <row r="94" spans="1:5" ht="12.75">
      <c r="A94">
        <v>89</v>
      </c>
      <c r="B94" s="13"/>
      <c r="C94" s="18" t="s">
        <v>187</v>
      </c>
      <c r="D94" s="122" t="s">
        <v>91</v>
      </c>
      <c r="E94" s="329">
        <v>0.9832</v>
      </c>
    </row>
    <row r="95" spans="1:5" ht="12.75">
      <c r="A95">
        <v>90</v>
      </c>
      <c r="B95" s="13"/>
      <c r="C95" s="46" t="s">
        <v>166</v>
      </c>
      <c r="D95" s="122" t="s">
        <v>91</v>
      </c>
      <c r="E95" s="119">
        <v>0</v>
      </c>
    </row>
    <row r="96" spans="1:5" ht="12.75">
      <c r="A96">
        <v>91</v>
      </c>
      <c r="B96" s="55"/>
      <c r="C96" s="49" t="s">
        <v>167</v>
      </c>
      <c r="D96" s="122" t="s">
        <v>91</v>
      </c>
      <c r="E96" s="329">
        <v>0</v>
      </c>
    </row>
    <row r="97" spans="2:5" ht="27.75" customHeight="1">
      <c r="B97" s="373" t="s">
        <v>380</v>
      </c>
      <c r="C97" s="374"/>
      <c r="D97" s="374"/>
      <c r="E97" s="375"/>
    </row>
    <row r="98" spans="2:5" ht="27.75" customHeight="1">
      <c r="B98" s="373" t="s">
        <v>365</v>
      </c>
      <c r="C98" s="374"/>
      <c r="D98" s="374"/>
      <c r="E98" s="375"/>
    </row>
    <row r="99" spans="2:5" ht="25.5" customHeight="1">
      <c r="B99" s="373" t="s">
        <v>377</v>
      </c>
      <c r="C99" s="374"/>
      <c r="D99" s="374"/>
      <c r="E99" s="375"/>
    </row>
    <row r="100" spans="2:5" ht="27" customHeight="1">
      <c r="B100" s="373" t="s">
        <v>378</v>
      </c>
      <c r="C100" s="374"/>
      <c r="D100" s="374"/>
      <c r="E100" s="375"/>
    </row>
    <row r="101" spans="2:5" ht="27" customHeight="1">
      <c r="B101" s="373" t="s">
        <v>379</v>
      </c>
      <c r="C101" s="374"/>
      <c r="D101" s="374"/>
      <c r="E101" s="375"/>
    </row>
    <row r="102" spans="2:5" ht="27" customHeight="1">
      <c r="B102" s="373" t="s">
        <v>369</v>
      </c>
      <c r="C102" s="374"/>
      <c r="D102" s="374"/>
      <c r="E102" s="375"/>
    </row>
    <row r="103" spans="2:5" ht="33" customHeight="1">
      <c r="B103" s="373" t="s">
        <v>381</v>
      </c>
      <c r="C103" s="374"/>
      <c r="D103" s="374"/>
      <c r="E103" s="375"/>
    </row>
    <row r="104" spans="2:5" ht="31.5" customHeight="1">
      <c r="B104" s="373" t="s">
        <v>370</v>
      </c>
      <c r="C104" s="374"/>
      <c r="D104" s="374"/>
      <c r="E104" s="375"/>
    </row>
    <row r="105" spans="2:5" ht="37.5" customHeight="1">
      <c r="B105" s="373" t="s">
        <v>382</v>
      </c>
      <c r="C105" s="374"/>
      <c r="D105" s="374"/>
      <c r="E105" s="375"/>
    </row>
    <row r="106" spans="2:5" ht="37.5" customHeight="1">
      <c r="B106" s="373" t="s">
        <v>373</v>
      </c>
      <c r="C106" s="374"/>
      <c r="D106" s="374"/>
      <c r="E106" s="375"/>
    </row>
    <row r="107" spans="2:5" ht="37.5" customHeight="1">
      <c r="B107" s="373" t="s">
        <v>374</v>
      </c>
      <c r="C107" s="374"/>
      <c r="D107" s="374"/>
      <c r="E107" s="375"/>
    </row>
    <row r="108" spans="2:5" ht="37.5" customHeight="1">
      <c r="B108" s="373" t="s">
        <v>383</v>
      </c>
      <c r="C108" s="374"/>
      <c r="D108" s="374"/>
      <c r="E108" s="375"/>
    </row>
    <row r="109" spans="2:5" ht="37.5" customHeight="1">
      <c r="B109" s="373" t="s">
        <v>384</v>
      </c>
      <c r="C109" s="374"/>
      <c r="D109" s="374"/>
      <c r="E109" s="375"/>
    </row>
  </sheetData>
  <sheetProtection/>
  <mergeCells count="46">
    <mergeCell ref="C7:E7"/>
    <mergeCell ref="C10:E10"/>
    <mergeCell ref="C13:E13"/>
    <mergeCell ref="B1:E1"/>
    <mergeCell ref="B2:E2"/>
    <mergeCell ref="B3:E3"/>
    <mergeCell ref="D4:D5"/>
    <mergeCell ref="E4:E5"/>
    <mergeCell ref="B6:E6"/>
    <mergeCell ref="B22:E22"/>
    <mergeCell ref="B23:E23"/>
    <mergeCell ref="B35:E35"/>
    <mergeCell ref="C16:E16"/>
    <mergeCell ref="C19:E19"/>
    <mergeCell ref="C70:E70"/>
    <mergeCell ref="B40:E40"/>
    <mergeCell ref="C42:E42"/>
    <mergeCell ref="C45:E45"/>
    <mergeCell ref="C48:E48"/>
    <mergeCell ref="C51:E51"/>
    <mergeCell ref="B54:E54"/>
    <mergeCell ref="C60:E60"/>
    <mergeCell ref="C73:E73"/>
    <mergeCell ref="C76:E76"/>
    <mergeCell ref="C79:E79"/>
    <mergeCell ref="B56:E56"/>
    <mergeCell ref="C57:E57"/>
    <mergeCell ref="C63:E63"/>
    <mergeCell ref="C66:E66"/>
    <mergeCell ref="B69:E69"/>
    <mergeCell ref="C85:E85"/>
    <mergeCell ref="B97:E97"/>
    <mergeCell ref="B98:E98"/>
    <mergeCell ref="B99:E99"/>
    <mergeCell ref="B100:E100"/>
    <mergeCell ref="C82:E82"/>
    <mergeCell ref="B88:E88"/>
    <mergeCell ref="B101:E101"/>
    <mergeCell ref="B102:E102"/>
    <mergeCell ref="B107:E107"/>
    <mergeCell ref="B108:E108"/>
    <mergeCell ref="B109:E109"/>
    <mergeCell ref="B103:E103"/>
    <mergeCell ref="B104:E104"/>
    <mergeCell ref="B105:E105"/>
    <mergeCell ref="B106:E10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3" max="4" man="1"/>
    <brk id="96" max="4" man="1"/>
  </rowBreaks>
</worksheet>
</file>

<file path=xl/worksheets/sheet4.xml><?xml version="1.0" encoding="utf-8"?>
<worksheet xmlns="http://schemas.openxmlformats.org/spreadsheetml/2006/main" xmlns:r="http://schemas.openxmlformats.org/officeDocument/2006/relationships">
  <dimension ref="A1:F109"/>
  <sheetViews>
    <sheetView showGridLines="0" view="pageBreakPreview" zoomScaleSheetLayoutView="100" zoomScalePageLayoutView="0" workbookViewId="0" topLeftCell="A88">
      <selection activeCell="B102" sqref="B102:E102"/>
    </sheetView>
  </sheetViews>
  <sheetFormatPr defaultColWidth="9.140625" defaultRowHeight="12.75"/>
  <cols>
    <col min="1" max="1" width="9.140625" style="123" customWidth="1"/>
    <col min="2" max="2" width="11.140625" style="0" customWidth="1"/>
    <col min="3" max="3" width="56.28125" style="0" customWidth="1"/>
    <col min="4" max="4" width="11.140625" style="0" customWidth="1"/>
    <col min="5" max="5" width="12.57421875" style="0" customWidth="1"/>
  </cols>
  <sheetData>
    <row r="1" spans="1:5" ht="21" thickBot="1">
      <c r="A1" s="65"/>
      <c r="B1" s="359" t="s">
        <v>66</v>
      </c>
      <c r="C1" s="360"/>
      <c r="D1" s="360"/>
      <c r="E1" s="361"/>
    </row>
    <row r="2" spans="1:5" ht="15.75">
      <c r="A2" s="65"/>
      <c r="B2" s="370" t="s">
        <v>48</v>
      </c>
      <c r="C2" s="397"/>
      <c r="D2" s="397"/>
      <c r="E2" s="398"/>
    </row>
    <row r="3" spans="1:5" ht="16.5" thickBot="1">
      <c r="A3" s="65"/>
      <c r="B3" s="399" t="s">
        <v>171</v>
      </c>
      <c r="C3" s="400"/>
      <c r="D3" s="400"/>
      <c r="E3" s="401"/>
    </row>
    <row r="4" spans="1:5" s="34" customFormat="1" ht="12.75">
      <c r="A4" s="124"/>
      <c r="B4" s="35"/>
      <c r="C4" s="36"/>
      <c r="D4" s="405" t="s">
        <v>69</v>
      </c>
      <c r="E4" s="365" t="s">
        <v>70</v>
      </c>
    </row>
    <row r="5" spans="1:5" s="34" customFormat="1" ht="13.5" thickBot="1">
      <c r="A5" s="124"/>
      <c r="B5" s="37"/>
      <c r="C5" s="38"/>
      <c r="D5" s="406"/>
      <c r="E5" s="407"/>
    </row>
    <row r="6" spans="1:5" s="34" customFormat="1" ht="13.5" thickBot="1">
      <c r="A6" s="125">
        <v>1</v>
      </c>
      <c r="B6" s="402" t="s">
        <v>58</v>
      </c>
      <c r="C6" s="403"/>
      <c r="D6" s="403"/>
      <c r="E6" s="404"/>
    </row>
    <row r="7" spans="1:5" ht="12.75">
      <c r="A7" s="125">
        <v>2</v>
      </c>
      <c r="B7" s="17"/>
      <c r="C7" s="394" t="s">
        <v>24</v>
      </c>
      <c r="D7" s="395"/>
      <c r="E7" s="396"/>
    </row>
    <row r="8" spans="1:5" ht="12.75">
      <c r="A8" s="125">
        <v>3</v>
      </c>
      <c r="B8" s="13"/>
      <c r="C8" s="46" t="s">
        <v>188</v>
      </c>
      <c r="D8" s="79">
        <v>377</v>
      </c>
      <c r="E8" s="80">
        <v>17692</v>
      </c>
    </row>
    <row r="9" spans="1:5" ht="12.75">
      <c r="A9" s="125">
        <v>4</v>
      </c>
      <c r="B9" s="13"/>
      <c r="C9" s="46" t="s">
        <v>182</v>
      </c>
      <c r="D9" s="237" t="s">
        <v>91</v>
      </c>
      <c r="E9" s="76">
        <v>0.2057</v>
      </c>
    </row>
    <row r="10" spans="1:5" ht="12.75">
      <c r="A10" s="125">
        <v>5</v>
      </c>
      <c r="B10" s="17"/>
      <c r="C10" s="379" t="s">
        <v>25</v>
      </c>
      <c r="D10" s="380"/>
      <c r="E10" s="382"/>
    </row>
    <row r="11" spans="1:5" ht="12.75">
      <c r="A11" s="125">
        <v>6</v>
      </c>
      <c r="B11" s="13"/>
      <c r="C11" s="46" t="s">
        <v>189</v>
      </c>
      <c r="D11" s="82">
        <v>276</v>
      </c>
      <c r="E11" s="83">
        <v>20579</v>
      </c>
    </row>
    <row r="12" spans="1:5" ht="12.75">
      <c r="A12" s="125">
        <v>7</v>
      </c>
      <c r="B12" s="13"/>
      <c r="C12" s="46" t="s">
        <v>182</v>
      </c>
      <c r="D12" s="238" t="s">
        <v>91</v>
      </c>
      <c r="E12" s="75">
        <v>0.2393</v>
      </c>
    </row>
    <row r="13" spans="1:5" ht="12.75">
      <c r="A13" s="125">
        <v>8</v>
      </c>
      <c r="B13" s="13"/>
      <c r="C13" s="379" t="s">
        <v>178</v>
      </c>
      <c r="D13" s="392"/>
      <c r="E13" s="393"/>
    </row>
    <row r="14" spans="1:5" ht="12.75">
      <c r="A14" s="125">
        <v>9</v>
      </c>
      <c r="B14" s="13"/>
      <c r="C14" s="46" t="s">
        <v>190</v>
      </c>
      <c r="D14" s="82">
        <v>1289</v>
      </c>
      <c r="E14" s="83">
        <v>38439</v>
      </c>
    </row>
    <row r="15" spans="1:5" ht="12.75">
      <c r="A15" s="125">
        <v>10</v>
      </c>
      <c r="B15" s="13"/>
      <c r="C15" s="46" t="s">
        <v>183</v>
      </c>
      <c r="D15" s="239" t="s">
        <v>91</v>
      </c>
      <c r="E15" s="75">
        <v>0.447</v>
      </c>
    </row>
    <row r="16" spans="1:5" ht="12.75">
      <c r="A16" s="125">
        <v>11</v>
      </c>
      <c r="B16" s="13"/>
      <c r="C16" s="379" t="s">
        <v>184</v>
      </c>
      <c r="D16" s="392"/>
      <c r="E16" s="393"/>
    </row>
    <row r="17" spans="1:5" ht="12.75">
      <c r="A17" s="125">
        <v>12</v>
      </c>
      <c r="B17" s="13"/>
      <c r="C17" s="46" t="s">
        <v>191</v>
      </c>
      <c r="D17" s="82">
        <v>9282</v>
      </c>
      <c r="E17" s="108" t="s">
        <v>91</v>
      </c>
    </row>
    <row r="18" spans="1:5" ht="12.75">
      <c r="A18" s="125">
        <v>13</v>
      </c>
      <c r="B18" s="13"/>
      <c r="C18" s="46" t="s">
        <v>183</v>
      </c>
      <c r="D18" s="240" t="s">
        <v>91</v>
      </c>
      <c r="E18" s="108" t="s">
        <v>91</v>
      </c>
    </row>
    <row r="19" spans="1:5" ht="12.75">
      <c r="A19" s="125">
        <v>14</v>
      </c>
      <c r="B19" s="13"/>
      <c r="C19" s="379" t="s">
        <v>89</v>
      </c>
      <c r="D19" s="392"/>
      <c r="E19" s="393"/>
    </row>
    <row r="20" spans="1:5" ht="12.75">
      <c r="A20" s="125">
        <v>15</v>
      </c>
      <c r="B20" s="13"/>
      <c r="C20" s="43" t="s">
        <v>192</v>
      </c>
      <c r="D20" s="241" t="s">
        <v>91</v>
      </c>
      <c r="E20" s="83">
        <v>85992</v>
      </c>
    </row>
    <row r="21" spans="1:5" ht="26.25" thickBot="1">
      <c r="A21" s="125">
        <v>16</v>
      </c>
      <c r="B21" s="13"/>
      <c r="C21" s="25" t="s">
        <v>90</v>
      </c>
      <c r="D21" s="82">
        <v>373</v>
      </c>
      <c r="E21" s="83">
        <v>15057</v>
      </c>
    </row>
    <row r="22" spans="1:5" ht="13.5" thickBot="1">
      <c r="A22" s="125">
        <v>17</v>
      </c>
      <c r="B22" s="376" t="s">
        <v>55</v>
      </c>
      <c r="C22" s="377"/>
      <c r="D22" s="377"/>
      <c r="E22" s="378"/>
    </row>
    <row r="23" spans="1:5" ht="13.5" thickBot="1">
      <c r="A23" s="125">
        <v>18</v>
      </c>
      <c r="B23" s="389" t="s">
        <v>52</v>
      </c>
      <c r="C23" s="390"/>
      <c r="D23" s="390"/>
      <c r="E23" s="391"/>
    </row>
    <row r="24" spans="1:5" ht="12.75">
      <c r="A24" s="125">
        <v>19</v>
      </c>
      <c r="B24" s="13"/>
      <c r="C24" s="12" t="s">
        <v>71</v>
      </c>
      <c r="D24" s="88">
        <v>1028.58</v>
      </c>
      <c r="E24" s="91">
        <v>1013.59</v>
      </c>
    </row>
    <row r="25" spans="1:5" ht="12.75">
      <c r="A25" s="125">
        <v>20</v>
      </c>
      <c r="B25" s="13"/>
      <c r="C25" s="46" t="s">
        <v>72</v>
      </c>
      <c r="D25" s="99">
        <v>0</v>
      </c>
      <c r="E25" s="100">
        <v>0</v>
      </c>
    </row>
    <row r="26" spans="1:5" ht="12.75">
      <c r="A26" s="125">
        <v>21</v>
      </c>
      <c r="B26" s="13"/>
      <c r="C26" s="46" t="s">
        <v>73</v>
      </c>
      <c r="D26" s="243" t="s">
        <v>91</v>
      </c>
      <c r="E26" s="244" t="s">
        <v>91</v>
      </c>
    </row>
    <row r="27" spans="1:5" ht="12.75">
      <c r="A27" s="125">
        <v>22</v>
      </c>
      <c r="B27" s="13"/>
      <c r="C27" s="46" t="s">
        <v>74</v>
      </c>
      <c r="D27" s="243" t="s">
        <v>91</v>
      </c>
      <c r="E27" s="244" t="s">
        <v>91</v>
      </c>
    </row>
    <row r="28" spans="1:5" ht="12.75">
      <c r="A28" s="125">
        <v>23</v>
      </c>
      <c r="B28" s="13"/>
      <c r="C28" s="46" t="s">
        <v>62</v>
      </c>
      <c r="D28" s="243" t="s">
        <v>91</v>
      </c>
      <c r="E28" s="244" t="s">
        <v>91</v>
      </c>
    </row>
    <row r="29" spans="1:5" ht="12.75">
      <c r="A29" s="125">
        <v>24</v>
      </c>
      <c r="B29" s="13"/>
      <c r="C29" s="46" t="s">
        <v>63</v>
      </c>
      <c r="D29" s="243" t="s">
        <v>91</v>
      </c>
      <c r="E29" s="244" t="s">
        <v>91</v>
      </c>
    </row>
    <row r="30" spans="1:5" ht="12.75">
      <c r="A30" s="125">
        <v>25</v>
      </c>
      <c r="B30" s="13"/>
      <c r="C30" s="11" t="s">
        <v>92</v>
      </c>
      <c r="D30" s="245" t="s">
        <v>91</v>
      </c>
      <c r="E30" s="246" t="s">
        <v>91</v>
      </c>
    </row>
    <row r="31" spans="1:5" ht="12.75">
      <c r="A31" s="125">
        <v>26</v>
      </c>
      <c r="B31" s="13"/>
      <c r="C31" s="11" t="s">
        <v>93</v>
      </c>
      <c r="D31" s="245" t="s">
        <v>91</v>
      </c>
      <c r="E31" s="246" t="s">
        <v>91</v>
      </c>
    </row>
    <row r="32" spans="1:5" ht="12.75">
      <c r="A32" s="125">
        <v>27</v>
      </c>
      <c r="B32" s="13"/>
      <c r="C32" s="11" t="s">
        <v>201</v>
      </c>
      <c r="D32" s="245" t="s">
        <v>91</v>
      </c>
      <c r="E32" s="246" t="s">
        <v>91</v>
      </c>
    </row>
    <row r="33" spans="1:5" ht="12.75">
      <c r="A33" s="125">
        <v>28</v>
      </c>
      <c r="B33" s="13"/>
      <c r="C33" s="11" t="s">
        <v>75</v>
      </c>
      <c r="D33" s="247" t="s">
        <v>91</v>
      </c>
      <c r="E33" s="242">
        <v>12</v>
      </c>
    </row>
    <row r="34" spans="1:5" ht="13.5" thickBot="1">
      <c r="A34" s="125">
        <v>29</v>
      </c>
      <c r="B34" s="13"/>
      <c r="C34" s="11" t="s">
        <v>0</v>
      </c>
      <c r="D34" s="89">
        <v>2488.53</v>
      </c>
      <c r="E34" s="90">
        <v>10472.85</v>
      </c>
    </row>
    <row r="35" spans="1:5" ht="13.5" thickBot="1">
      <c r="A35" s="125">
        <v>30</v>
      </c>
      <c r="B35" s="389" t="s">
        <v>57</v>
      </c>
      <c r="C35" s="390"/>
      <c r="D35" s="390"/>
      <c r="E35" s="391"/>
    </row>
    <row r="36" spans="1:5" ht="12.75">
      <c r="A36" s="125">
        <v>31</v>
      </c>
      <c r="B36" s="21"/>
      <c r="C36" s="39" t="s">
        <v>168</v>
      </c>
      <c r="D36" s="107">
        <v>4619790</v>
      </c>
      <c r="E36" s="94">
        <v>188588979.44</v>
      </c>
    </row>
    <row r="37" spans="1:5" ht="12.75">
      <c r="A37" s="125">
        <v>32</v>
      </c>
      <c r="B37" s="21"/>
      <c r="C37" s="22" t="s">
        <v>53</v>
      </c>
      <c r="D37" s="113" t="s">
        <v>91</v>
      </c>
      <c r="E37" s="114" t="s">
        <v>91</v>
      </c>
    </row>
    <row r="38" spans="1:5" ht="12.75">
      <c r="A38" s="125">
        <v>33</v>
      </c>
      <c r="B38" s="47"/>
      <c r="C38" s="18" t="s">
        <v>64</v>
      </c>
      <c r="D38" s="115" t="s">
        <v>91</v>
      </c>
      <c r="E38" s="116" t="s">
        <v>91</v>
      </c>
    </row>
    <row r="39" spans="1:5" ht="13.5" thickBot="1">
      <c r="A39" s="125">
        <v>34</v>
      </c>
      <c r="B39" s="13"/>
      <c r="C39" s="24" t="s">
        <v>82</v>
      </c>
      <c r="D39" s="109" t="s">
        <v>91</v>
      </c>
      <c r="E39" s="110" t="s">
        <v>91</v>
      </c>
    </row>
    <row r="40" spans="1:5" ht="13.5" thickBot="1">
      <c r="A40" s="125">
        <v>35</v>
      </c>
      <c r="B40" s="389" t="s">
        <v>56</v>
      </c>
      <c r="C40" s="390"/>
      <c r="D40" s="390"/>
      <c r="E40" s="391"/>
    </row>
    <row r="41" spans="1:5" ht="12.75">
      <c r="A41" s="125">
        <v>36</v>
      </c>
      <c r="B41" s="13"/>
      <c r="C41" s="46" t="s">
        <v>76</v>
      </c>
      <c r="D41" s="261" t="s">
        <v>91</v>
      </c>
      <c r="E41" s="260" t="s">
        <v>91</v>
      </c>
    </row>
    <row r="42" spans="1:5" ht="12.75">
      <c r="A42" s="125">
        <v>37</v>
      </c>
      <c r="B42" s="17"/>
      <c r="C42" s="379" t="s">
        <v>15</v>
      </c>
      <c r="D42" s="380"/>
      <c r="E42" s="382"/>
    </row>
    <row r="43" spans="1:5" ht="12.75">
      <c r="A43" s="125">
        <v>38</v>
      </c>
      <c r="B43" s="13"/>
      <c r="C43" s="46" t="s">
        <v>21</v>
      </c>
      <c r="D43" s="79">
        <v>103</v>
      </c>
      <c r="E43" s="80">
        <v>4728</v>
      </c>
    </row>
    <row r="44" spans="1:5" ht="12.75">
      <c r="A44" s="125">
        <v>39</v>
      </c>
      <c r="B44" s="13"/>
      <c r="C44" s="46" t="s">
        <v>20</v>
      </c>
      <c r="D44" s="73">
        <v>0.2732</v>
      </c>
      <c r="E44" s="76">
        <v>0.2672</v>
      </c>
    </row>
    <row r="45" spans="1:5" ht="12.75">
      <c r="A45" s="125">
        <v>40</v>
      </c>
      <c r="B45" s="17"/>
      <c r="C45" s="379" t="s">
        <v>50</v>
      </c>
      <c r="D45" s="380"/>
      <c r="E45" s="382"/>
    </row>
    <row r="46" spans="1:5" ht="12.75">
      <c r="A46" s="125">
        <v>41</v>
      </c>
      <c r="B46" s="13"/>
      <c r="C46" s="46" t="s">
        <v>21</v>
      </c>
      <c r="D46" s="79">
        <v>53</v>
      </c>
      <c r="E46" s="80">
        <v>1771</v>
      </c>
    </row>
    <row r="47" spans="1:5" ht="12.75">
      <c r="A47" s="125">
        <v>42</v>
      </c>
      <c r="B47" s="13"/>
      <c r="C47" s="11" t="s">
        <v>20</v>
      </c>
      <c r="D47" s="74">
        <v>0.1406</v>
      </c>
      <c r="E47" s="75">
        <v>0.1001</v>
      </c>
    </row>
    <row r="48" spans="1:5" ht="12.75">
      <c r="A48" s="125">
        <v>43</v>
      </c>
      <c r="B48" s="13"/>
      <c r="C48" s="379" t="s">
        <v>23</v>
      </c>
      <c r="D48" s="380"/>
      <c r="E48" s="382"/>
    </row>
    <row r="49" spans="1:5" ht="12.75">
      <c r="A49" s="125">
        <v>44</v>
      </c>
      <c r="B49" s="13"/>
      <c r="C49" s="46" t="s">
        <v>21</v>
      </c>
      <c r="D49" s="79">
        <v>35</v>
      </c>
      <c r="E49" s="80">
        <v>1832</v>
      </c>
    </row>
    <row r="50" spans="1:5" ht="12.75">
      <c r="A50" s="125">
        <v>45</v>
      </c>
      <c r="B50" s="13"/>
      <c r="C50" s="11" t="s">
        <v>20</v>
      </c>
      <c r="D50" s="74">
        <v>0.0928</v>
      </c>
      <c r="E50" s="75">
        <v>0.1035</v>
      </c>
    </row>
    <row r="51" spans="1:5" ht="12.75">
      <c r="A51" s="125">
        <v>46</v>
      </c>
      <c r="B51" s="13"/>
      <c r="C51" s="379" t="s">
        <v>51</v>
      </c>
      <c r="D51" s="380"/>
      <c r="E51" s="382"/>
    </row>
    <row r="52" spans="1:5" ht="12.75">
      <c r="A52" s="125">
        <v>47</v>
      </c>
      <c r="B52" s="13"/>
      <c r="C52" s="46" t="s">
        <v>21</v>
      </c>
      <c r="D52" s="79">
        <v>186</v>
      </c>
      <c r="E52" s="80">
        <v>9361</v>
      </c>
    </row>
    <row r="53" spans="1:5" ht="13.5" thickBot="1">
      <c r="A53" s="125">
        <v>48</v>
      </c>
      <c r="B53" s="16"/>
      <c r="C53" s="48" t="s">
        <v>20</v>
      </c>
      <c r="D53" s="103">
        <v>0.4934</v>
      </c>
      <c r="E53" s="104">
        <v>0.5292</v>
      </c>
    </row>
    <row r="54" spans="1:5" ht="13.5" thickBot="1">
      <c r="A54" s="125">
        <v>49</v>
      </c>
      <c r="B54" s="383" t="s">
        <v>49</v>
      </c>
      <c r="C54" s="384"/>
      <c r="D54" s="384"/>
      <c r="E54" s="385"/>
    </row>
    <row r="55" spans="1:5" ht="26.25" thickBot="1">
      <c r="A55" s="125">
        <v>50</v>
      </c>
      <c r="B55" s="23"/>
      <c r="C55" s="59" t="s">
        <v>78</v>
      </c>
      <c r="D55" s="95">
        <v>424</v>
      </c>
      <c r="E55" s="80">
        <v>16395</v>
      </c>
    </row>
    <row r="56" spans="1:5" ht="13.5" thickBot="1">
      <c r="A56" s="125">
        <v>51</v>
      </c>
      <c r="B56" s="376" t="s">
        <v>59</v>
      </c>
      <c r="C56" s="377"/>
      <c r="D56" s="377"/>
      <c r="E56" s="378"/>
    </row>
    <row r="57" spans="1:5" ht="12.75">
      <c r="A57" s="125">
        <v>52</v>
      </c>
      <c r="B57" s="17"/>
      <c r="C57" s="386" t="s">
        <v>18</v>
      </c>
      <c r="D57" s="387"/>
      <c r="E57" s="388"/>
    </row>
    <row r="58" spans="1:5" ht="12.75">
      <c r="A58" s="125">
        <v>53</v>
      </c>
      <c r="B58" s="13"/>
      <c r="C58" s="46" t="s">
        <v>21</v>
      </c>
      <c r="D58" s="79">
        <v>5</v>
      </c>
      <c r="E58" s="80">
        <v>179</v>
      </c>
    </row>
    <row r="59" spans="1:5" ht="12.75">
      <c r="A59" s="125">
        <v>54</v>
      </c>
      <c r="B59" s="13"/>
      <c r="C59" s="11" t="s">
        <v>20</v>
      </c>
      <c r="D59" s="74">
        <v>0.0118</v>
      </c>
      <c r="E59" s="75">
        <v>0.0109</v>
      </c>
    </row>
    <row r="60" spans="1:5" ht="12.75">
      <c r="A60" s="125">
        <v>55</v>
      </c>
      <c r="B60" s="13"/>
      <c r="C60" s="379" t="s">
        <v>179</v>
      </c>
      <c r="D60" s="380"/>
      <c r="E60" s="381"/>
    </row>
    <row r="61" spans="1:5" ht="12.75">
      <c r="A61" s="125">
        <v>56</v>
      </c>
      <c r="B61" s="13"/>
      <c r="C61" s="46" t="s">
        <v>21</v>
      </c>
      <c r="D61" s="79">
        <v>1</v>
      </c>
      <c r="E61" s="80">
        <v>366</v>
      </c>
    </row>
    <row r="62" spans="1:5" ht="12.75">
      <c r="A62" s="125">
        <v>57</v>
      </c>
      <c r="B62" s="13"/>
      <c r="C62" s="11" t="s">
        <v>20</v>
      </c>
      <c r="D62" s="74">
        <v>0.0024</v>
      </c>
      <c r="E62" s="75">
        <v>0.0223</v>
      </c>
    </row>
    <row r="63" spans="1:5" ht="12.75">
      <c r="A63" s="125">
        <v>58</v>
      </c>
      <c r="B63" s="17"/>
      <c r="C63" s="379" t="s">
        <v>26</v>
      </c>
      <c r="D63" s="380"/>
      <c r="E63" s="381"/>
    </row>
    <row r="64" spans="1:5" ht="12.75">
      <c r="A64" s="125">
        <v>59</v>
      </c>
      <c r="B64" s="13"/>
      <c r="C64" s="46" t="s">
        <v>21</v>
      </c>
      <c r="D64" s="79">
        <v>0</v>
      </c>
      <c r="E64" s="80">
        <v>10</v>
      </c>
    </row>
    <row r="65" spans="1:5" ht="12.75">
      <c r="A65" s="125">
        <v>60</v>
      </c>
      <c r="B65" s="13"/>
      <c r="C65" s="11" t="s">
        <v>20</v>
      </c>
      <c r="D65" s="74">
        <v>0</v>
      </c>
      <c r="E65" s="75">
        <v>0.0006</v>
      </c>
    </row>
    <row r="66" spans="1:5" ht="12.75">
      <c r="A66" s="125">
        <v>61</v>
      </c>
      <c r="B66" s="17"/>
      <c r="C66" s="379" t="s">
        <v>19</v>
      </c>
      <c r="D66" s="380"/>
      <c r="E66" s="381"/>
    </row>
    <row r="67" spans="1:5" ht="12.75">
      <c r="A67" s="125">
        <v>62</v>
      </c>
      <c r="B67" s="13"/>
      <c r="C67" s="46" t="s">
        <v>21</v>
      </c>
      <c r="D67" s="79">
        <v>1</v>
      </c>
      <c r="E67" s="80">
        <v>112</v>
      </c>
    </row>
    <row r="68" spans="1:5" ht="13.5" thickBot="1">
      <c r="A68" s="125">
        <v>63</v>
      </c>
      <c r="B68" s="13"/>
      <c r="C68" s="11" t="s">
        <v>20</v>
      </c>
      <c r="D68" s="74">
        <v>0.0024</v>
      </c>
      <c r="E68" s="75">
        <v>0.0068</v>
      </c>
    </row>
    <row r="69" spans="1:5" ht="13.5" thickBot="1">
      <c r="A69" s="125">
        <v>64</v>
      </c>
      <c r="B69" s="376" t="s">
        <v>60</v>
      </c>
      <c r="C69" s="377"/>
      <c r="D69" s="377"/>
      <c r="E69" s="378"/>
    </row>
    <row r="70" spans="1:5" ht="12.75">
      <c r="A70" s="125">
        <v>65</v>
      </c>
      <c r="B70" s="13"/>
      <c r="C70" s="386" t="s">
        <v>180</v>
      </c>
      <c r="D70" s="387"/>
      <c r="E70" s="388"/>
    </row>
    <row r="71" spans="1:5" ht="12.75">
      <c r="A71" s="125">
        <v>66</v>
      </c>
      <c r="B71" s="13"/>
      <c r="C71" s="18" t="s">
        <v>27</v>
      </c>
      <c r="D71" s="93">
        <v>4</v>
      </c>
      <c r="E71" s="105">
        <v>105</v>
      </c>
    </row>
    <row r="72" spans="1:5" ht="12.75">
      <c r="A72" s="125">
        <v>67</v>
      </c>
      <c r="B72" s="13"/>
      <c r="C72" s="18" t="s">
        <v>20</v>
      </c>
      <c r="D72" s="101">
        <v>0.0094</v>
      </c>
      <c r="E72" s="102">
        <v>0.0064</v>
      </c>
    </row>
    <row r="73" spans="1:5" ht="12.75">
      <c r="A73" s="125">
        <v>68</v>
      </c>
      <c r="B73" s="13"/>
      <c r="C73" s="379" t="s">
        <v>54</v>
      </c>
      <c r="D73" s="380"/>
      <c r="E73" s="381"/>
    </row>
    <row r="74" spans="1:5" ht="12.75">
      <c r="A74" s="125">
        <v>69</v>
      </c>
      <c r="B74" s="13"/>
      <c r="C74" s="18" t="s">
        <v>21</v>
      </c>
      <c r="D74" s="93">
        <v>44</v>
      </c>
      <c r="E74" s="105">
        <v>1151</v>
      </c>
    </row>
    <row r="75" spans="1:5" ht="12.75">
      <c r="A75" s="125">
        <v>70</v>
      </c>
      <c r="B75" s="13"/>
      <c r="C75" s="18" t="s">
        <v>20</v>
      </c>
      <c r="D75" s="101">
        <v>0.1038</v>
      </c>
      <c r="E75" s="102">
        <v>0.0702</v>
      </c>
    </row>
    <row r="76" spans="1:5" ht="12.75">
      <c r="A76" s="125">
        <v>71</v>
      </c>
      <c r="B76" s="13"/>
      <c r="C76" s="379" t="s">
        <v>65</v>
      </c>
      <c r="D76" s="380"/>
      <c r="E76" s="381"/>
    </row>
    <row r="77" spans="1:5" ht="12.75">
      <c r="A77" s="125">
        <v>72</v>
      </c>
      <c r="B77" s="13"/>
      <c r="C77" s="18" t="s">
        <v>21</v>
      </c>
      <c r="D77" s="93">
        <v>4</v>
      </c>
      <c r="E77" s="105">
        <v>472</v>
      </c>
    </row>
    <row r="78" spans="1:5" ht="12.75">
      <c r="A78" s="125">
        <v>73</v>
      </c>
      <c r="B78" s="13"/>
      <c r="C78" s="18" t="s">
        <v>20</v>
      </c>
      <c r="D78" s="101">
        <v>0.0094</v>
      </c>
      <c r="E78" s="102">
        <v>0.0288</v>
      </c>
    </row>
    <row r="79" spans="1:5" ht="12.75">
      <c r="A79" s="125">
        <v>74</v>
      </c>
      <c r="B79" s="47"/>
      <c r="C79" s="379" t="s">
        <v>19</v>
      </c>
      <c r="D79" s="380"/>
      <c r="E79" s="381"/>
    </row>
    <row r="80" spans="1:5" ht="12.75">
      <c r="A80" s="125">
        <v>75</v>
      </c>
      <c r="B80" s="47"/>
      <c r="C80" s="18" t="s">
        <v>21</v>
      </c>
      <c r="D80" s="113" t="s">
        <v>91</v>
      </c>
      <c r="E80" s="121" t="s">
        <v>91</v>
      </c>
    </row>
    <row r="81" spans="1:5" ht="12.75">
      <c r="A81" s="125">
        <v>76</v>
      </c>
      <c r="B81" s="47"/>
      <c r="C81" s="18" t="s">
        <v>20</v>
      </c>
      <c r="D81" s="115" t="s">
        <v>91</v>
      </c>
      <c r="E81" s="116" t="s">
        <v>91</v>
      </c>
    </row>
    <row r="82" spans="1:5" ht="12.75">
      <c r="A82" s="125">
        <v>77</v>
      </c>
      <c r="B82" s="47"/>
      <c r="C82" s="379" t="s">
        <v>26</v>
      </c>
      <c r="D82" s="380"/>
      <c r="E82" s="381"/>
    </row>
    <row r="83" spans="1:6" ht="12.75">
      <c r="A83" s="125">
        <v>78</v>
      </c>
      <c r="B83" s="47"/>
      <c r="C83" s="18" t="s">
        <v>21</v>
      </c>
      <c r="D83" s="113" t="s">
        <v>91</v>
      </c>
      <c r="E83" s="121" t="s">
        <v>91</v>
      </c>
      <c r="F83" s="57"/>
    </row>
    <row r="84" spans="1:5" ht="12.75">
      <c r="A84" s="125">
        <v>79</v>
      </c>
      <c r="B84" s="47"/>
      <c r="C84" s="18" t="s">
        <v>20</v>
      </c>
      <c r="D84" s="115" t="s">
        <v>91</v>
      </c>
      <c r="E84" s="116" t="s">
        <v>91</v>
      </c>
    </row>
    <row r="85" spans="1:5" ht="12.75">
      <c r="A85" s="125">
        <v>80</v>
      </c>
      <c r="B85" s="47"/>
      <c r="C85" s="379" t="s">
        <v>185</v>
      </c>
      <c r="D85" s="380"/>
      <c r="E85" s="381"/>
    </row>
    <row r="86" spans="1:5" ht="12.75">
      <c r="A86" s="125">
        <v>81</v>
      </c>
      <c r="B86" s="47"/>
      <c r="C86" s="46" t="s">
        <v>21</v>
      </c>
      <c r="D86" s="96">
        <v>365</v>
      </c>
      <c r="E86" s="98">
        <v>14000</v>
      </c>
    </row>
    <row r="87" spans="1:5" ht="13.5" thickBot="1">
      <c r="A87" s="125">
        <v>82</v>
      </c>
      <c r="B87" s="47"/>
      <c r="C87" s="11" t="s">
        <v>20</v>
      </c>
      <c r="D87" s="84">
        <v>0.8608</v>
      </c>
      <c r="E87" s="97">
        <v>0.854</v>
      </c>
    </row>
    <row r="88" spans="1:5" ht="13.5" thickBot="1">
      <c r="A88" s="125">
        <v>83</v>
      </c>
      <c r="B88" s="376" t="s">
        <v>202</v>
      </c>
      <c r="C88" s="377"/>
      <c r="D88" s="377"/>
      <c r="E88" s="378"/>
    </row>
    <row r="89" spans="1:5" ht="12.75">
      <c r="A89" s="125">
        <v>84</v>
      </c>
      <c r="B89" s="126"/>
      <c r="C89" s="127" t="s">
        <v>162</v>
      </c>
      <c r="D89" s="128" t="s">
        <v>91</v>
      </c>
      <c r="E89" s="249" t="s">
        <v>91</v>
      </c>
    </row>
    <row r="90" spans="1:5" ht="12.75">
      <c r="A90" s="125">
        <v>85</v>
      </c>
      <c r="B90" s="13"/>
      <c r="C90" s="46" t="s">
        <v>163</v>
      </c>
      <c r="D90" s="122" t="s">
        <v>91</v>
      </c>
      <c r="E90" s="249" t="s">
        <v>91</v>
      </c>
    </row>
    <row r="91" spans="1:5" ht="12.75">
      <c r="A91" s="125">
        <v>86</v>
      </c>
      <c r="B91" s="13"/>
      <c r="C91" s="46" t="s">
        <v>164</v>
      </c>
      <c r="D91" s="122" t="s">
        <v>91</v>
      </c>
      <c r="E91" s="314">
        <v>16102</v>
      </c>
    </row>
    <row r="92" spans="1:5" ht="12.75">
      <c r="A92" s="125">
        <v>87</v>
      </c>
      <c r="B92" s="13"/>
      <c r="C92" s="46" t="s">
        <v>165</v>
      </c>
      <c r="D92" s="122" t="s">
        <v>91</v>
      </c>
      <c r="E92" s="331">
        <v>0.9963</v>
      </c>
    </row>
    <row r="93" spans="1:5" ht="12.75">
      <c r="A93" s="125">
        <v>88</v>
      </c>
      <c r="B93" s="13"/>
      <c r="C93" s="18" t="s">
        <v>186</v>
      </c>
      <c r="D93" s="122" t="s">
        <v>91</v>
      </c>
      <c r="E93" s="314">
        <v>14241</v>
      </c>
    </row>
    <row r="94" spans="1:5" ht="12.75">
      <c r="A94" s="125">
        <v>89</v>
      </c>
      <c r="B94" s="13"/>
      <c r="C94" s="18" t="s">
        <v>187</v>
      </c>
      <c r="D94" s="122" t="s">
        <v>91</v>
      </c>
      <c r="E94" s="331">
        <v>0.98</v>
      </c>
    </row>
    <row r="95" spans="1:5" ht="12.75">
      <c r="A95" s="125">
        <v>90</v>
      </c>
      <c r="B95" s="13"/>
      <c r="C95" s="46" t="s">
        <v>166</v>
      </c>
      <c r="D95" s="122" t="s">
        <v>91</v>
      </c>
      <c r="E95" s="314">
        <v>0</v>
      </c>
    </row>
    <row r="96" spans="1:5" ht="12.75">
      <c r="A96" s="125">
        <v>91</v>
      </c>
      <c r="B96" s="13"/>
      <c r="C96" s="248" t="s">
        <v>167</v>
      </c>
      <c r="D96" s="130" t="s">
        <v>91</v>
      </c>
      <c r="E96" s="331">
        <v>0</v>
      </c>
    </row>
    <row r="97" spans="1:5" ht="30" customHeight="1">
      <c r="A97" s="125"/>
      <c r="B97" s="373" t="s">
        <v>365</v>
      </c>
      <c r="C97" s="374"/>
      <c r="D97" s="374"/>
      <c r="E97" s="375"/>
    </row>
    <row r="98" spans="1:5" ht="30" customHeight="1">
      <c r="A98" s="125"/>
      <c r="B98" s="373" t="s">
        <v>366</v>
      </c>
      <c r="C98" s="374"/>
      <c r="D98" s="374"/>
      <c r="E98" s="375"/>
    </row>
    <row r="99" spans="1:5" ht="30" customHeight="1">
      <c r="A99" s="125"/>
      <c r="B99" s="373" t="s">
        <v>367</v>
      </c>
      <c r="C99" s="374"/>
      <c r="D99" s="374"/>
      <c r="E99" s="375"/>
    </row>
    <row r="100" spans="1:5" ht="30" customHeight="1">
      <c r="A100" s="125"/>
      <c r="B100" s="373" t="s">
        <v>368</v>
      </c>
      <c r="C100" s="374"/>
      <c r="D100" s="374"/>
      <c r="E100" s="375"/>
    </row>
    <row r="101" spans="1:5" ht="30" customHeight="1">
      <c r="A101" s="125"/>
      <c r="B101" s="373" t="s">
        <v>369</v>
      </c>
      <c r="C101" s="374"/>
      <c r="D101" s="374"/>
      <c r="E101" s="375"/>
    </row>
    <row r="102" spans="1:5" ht="30" customHeight="1">
      <c r="A102" s="125"/>
      <c r="B102" s="373" t="s">
        <v>370</v>
      </c>
      <c r="C102" s="374"/>
      <c r="D102" s="374"/>
      <c r="E102" s="375"/>
    </row>
    <row r="103" spans="1:5" ht="49.5" customHeight="1">
      <c r="A103" s="125"/>
      <c r="B103" s="373" t="s">
        <v>371</v>
      </c>
      <c r="C103" s="374"/>
      <c r="D103" s="374"/>
      <c r="E103" s="375"/>
    </row>
    <row r="104" spans="1:5" ht="30" customHeight="1">
      <c r="A104" s="125"/>
      <c r="B104" s="373" t="s">
        <v>372</v>
      </c>
      <c r="C104" s="374"/>
      <c r="D104" s="374"/>
      <c r="E104" s="375"/>
    </row>
    <row r="105" spans="1:5" ht="30" customHeight="1">
      <c r="A105" s="125"/>
      <c r="B105" s="373" t="s">
        <v>373</v>
      </c>
      <c r="C105" s="374"/>
      <c r="D105" s="374"/>
      <c r="E105" s="375"/>
    </row>
    <row r="106" spans="1:5" ht="30" customHeight="1">
      <c r="A106" s="125"/>
      <c r="B106" s="373" t="s">
        <v>374</v>
      </c>
      <c r="C106" s="374"/>
      <c r="D106" s="374"/>
      <c r="E106" s="375"/>
    </row>
    <row r="107" spans="1:5" ht="30" customHeight="1">
      <c r="A107" s="125"/>
      <c r="B107" s="373" t="s">
        <v>375</v>
      </c>
      <c r="C107" s="374"/>
      <c r="D107" s="374"/>
      <c r="E107" s="375"/>
    </row>
    <row r="108" spans="1:5" ht="30" customHeight="1">
      <c r="A108" s="125"/>
      <c r="B108" s="373" t="s">
        <v>376</v>
      </c>
      <c r="C108" s="374"/>
      <c r="D108" s="374"/>
      <c r="E108" s="375"/>
    </row>
    <row r="109" spans="1:5" ht="12.75" customHeight="1" thickBot="1">
      <c r="A109" s="124"/>
      <c r="B109" s="56"/>
      <c r="C109" s="67"/>
      <c r="D109" s="67"/>
      <c r="E109" s="66"/>
    </row>
  </sheetData>
  <sheetProtection/>
  <mergeCells count="45">
    <mergeCell ref="C7:E7"/>
    <mergeCell ref="C10:E10"/>
    <mergeCell ref="C16:E16"/>
    <mergeCell ref="B1:E1"/>
    <mergeCell ref="B2:E2"/>
    <mergeCell ref="B3:E3"/>
    <mergeCell ref="D4:D5"/>
    <mergeCell ref="E4:E5"/>
    <mergeCell ref="B6:E6"/>
    <mergeCell ref="B22:E22"/>
    <mergeCell ref="B23:E23"/>
    <mergeCell ref="B35:E35"/>
    <mergeCell ref="C13:E13"/>
    <mergeCell ref="C19:E19"/>
    <mergeCell ref="C70:E70"/>
    <mergeCell ref="B40:E40"/>
    <mergeCell ref="C42:E42"/>
    <mergeCell ref="C45:E45"/>
    <mergeCell ref="C48:E48"/>
    <mergeCell ref="C51:E51"/>
    <mergeCell ref="B54:E54"/>
    <mergeCell ref="C57:E57"/>
    <mergeCell ref="C73:E73"/>
    <mergeCell ref="C76:E76"/>
    <mergeCell ref="C79:E79"/>
    <mergeCell ref="C82:E82"/>
    <mergeCell ref="B88:E88"/>
    <mergeCell ref="B56:E56"/>
    <mergeCell ref="C60:E60"/>
    <mergeCell ref="C63:E63"/>
    <mergeCell ref="C66:E66"/>
    <mergeCell ref="B69:E69"/>
    <mergeCell ref="C85:E85"/>
    <mergeCell ref="B97:E97"/>
    <mergeCell ref="B98:E98"/>
    <mergeCell ref="B99:E99"/>
    <mergeCell ref="B101:E101"/>
    <mergeCell ref="B103:E103"/>
    <mergeCell ref="B100:E100"/>
    <mergeCell ref="B108:E108"/>
    <mergeCell ref="B102:E102"/>
    <mergeCell ref="B104:E104"/>
    <mergeCell ref="B105:E105"/>
    <mergeCell ref="B106:E106"/>
    <mergeCell ref="B107:E107"/>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E96"/>
  <sheetViews>
    <sheetView view="pageBreakPreview" zoomScaleSheetLayoutView="100" zoomScalePageLayoutView="0" workbookViewId="0" topLeftCell="A61">
      <selection activeCell="E90" sqref="E90"/>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65"/>
      <c r="B1" s="359" t="s">
        <v>66</v>
      </c>
      <c r="C1" s="360"/>
      <c r="D1" s="360"/>
      <c r="E1" s="361"/>
    </row>
    <row r="2" spans="1:5" ht="15.75">
      <c r="A2" s="65"/>
      <c r="B2" s="370" t="s">
        <v>48</v>
      </c>
      <c r="C2" s="397"/>
      <c r="D2" s="397"/>
      <c r="E2" s="398"/>
    </row>
    <row r="3" spans="1:5" ht="16.5" thickBot="1">
      <c r="A3" s="65"/>
      <c r="B3" s="399" t="s">
        <v>197</v>
      </c>
      <c r="C3" s="400"/>
      <c r="D3" s="400"/>
      <c r="E3" s="401"/>
    </row>
    <row r="4" spans="1:5" ht="12.75">
      <c r="A4" s="65"/>
      <c r="B4" s="61"/>
      <c r="C4" s="62"/>
      <c r="D4" s="365" t="s">
        <v>69</v>
      </c>
      <c r="E4" s="365" t="s">
        <v>70</v>
      </c>
    </row>
    <row r="5" spans="1:5" ht="13.5" thickBot="1">
      <c r="A5" s="65"/>
      <c r="B5" s="63"/>
      <c r="C5" s="64"/>
      <c r="D5" s="366"/>
      <c r="E5" s="366"/>
    </row>
    <row r="6" spans="1:5" ht="13.5" thickBot="1">
      <c r="A6" s="65">
        <v>1</v>
      </c>
      <c r="B6" s="402" t="s">
        <v>58</v>
      </c>
      <c r="C6" s="403"/>
      <c r="D6" s="403"/>
      <c r="E6" s="404"/>
    </row>
    <row r="7" spans="1:5" ht="12.75">
      <c r="A7" s="65">
        <v>2</v>
      </c>
      <c r="B7" s="17"/>
      <c r="C7" s="394" t="s">
        <v>24</v>
      </c>
      <c r="D7" s="395"/>
      <c r="E7" s="396"/>
    </row>
    <row r="8" spans="1:5" ht="12.75">
      <c r="A8" s="65">
        <v>3</v>
      </c>
      <c r="B8" s="13"/>
      <c r="C8" s="46" t="s">
        <v>188</v>
      </c>
      <c r="D8" s="79">
        <v>30</v>
      </c>
      <c r="E8" s="80">
        <v>283</v>
      </c>
    </row>
    <row r="9" spans="1:5" ht="12.75">
      <c r="A9" s="65">
        <v>4</v>
      </c>
      <c r="B9" s="13"/>
      <c r="C9" s="46" t="s">
        <v>182</v>
      </c>
      <c r="D9" s="262" t="s">
        <v>91</v>
      </c>
      <c r="E9" s="76">
        <v>0.7467</v>
      </c>
    </row>
    <row r="10" spans="1:5" ht="12.75">
      <c r="A10" s="65">
        <v>5</v>
      </c>
      <c r="B10" s="17"/>
      <c r="C10" s="379" t="s">
        <v>25</v>
      </c>
      <c r="D10" s="380"/>
      <c r="E10" s="382"/>
    </row>
    <row r="11" spans="1:5" ht="12.75">
      <c r="A11" s="65">
        <v>6</v>
      </c>
      <c r="B11" s="13"/>
      <c r="C11" s="46" t="s">
        <v>189</v>
      </c>
      <c r="D11" s="82">
        <v>0</v>
      </c>
      <c r="E11" s="83">
        <v>2</v>
      </c>
    </row>
    <row r="12" spans="1:5" ht="12.75">
      <c r="A12" s="65">
        <v>7</v>
      </c>
      <c r="B12" s="13"/>
      <c r="C12" s="46" t="s">
        <v>182</v>
      </c>
      <c r="D12" s="263" t="s">
        <v>91</v>
      </c>
      <c r="E12" s="75">
        <v>0.0053</v>
      </c>
    </row>
    <row r="13" spans="1:5" ht="12.75">
      <c r="A13" s="65">
        <v>8</v>
      </c>
      <c r="B13" s="13"/>
      <c r="C13" s="379" t="s">
        <v>178</v>
      </c>
      <c r="D13" s="392"/>
      <c r="E13" s="393"/>
    </row>
    <row r="14" spans="1:5" ht="12.75">
      <c r="A14" s="65">
        <v>9</v>
      </c>
      <c r="B14" s="13"/>
      <c r="C14" s="46" t="s">
        <v>190</v>
      </c>
      <c r="D14" s="82">
        <v>1</v>
      </c>
      <c r="E14" s="83">
        <v>2</v>
      </c>
    </row>
    <row r="15" spans="1:5" ht="12.75">
      <c r="A15" s="65">
        <v>10</v>
      </c>
      <c r="B15" s="13"/>
      <c r="C15" s="46" t="s">
        <v>183</v>
      </c>
      <c r="D15" s="264" t="s">
        <v>91</v>
      </c>
      <c r="E15" s="75">
        <v>0.0053</v>
      </c>
    </row>
    <row r="16" spans="1:5" ht="12.75">
      <c r="A16" s="65">
        <v>11</v>
      </c>
      <c r="B16" s="13"/>
      <c r="C16" s="379" t="s">
        <v>184</v>
      </c>
      <c r="D16" s="392"/>
      <c r="E16" s="393"/>
    </row>
    <row r="17" spans="1:5" ht="12.75">
      <c r="A17" s="65">
        <v>12</v>
      </c>
      <c r="B17" s="13"/>
      <c r="C17" s="46" t="s">
        <v>191</v>
      </c>
      <c r="D17" s="82">
        <v>92</v>
      </c>
      <c r="E17" s="108" t="s">
        <v>91</v>
      </c>
    </row>
    <row r="18" spans="1:5" ht="12.75">
      <c r="A18" s="65">
        <v>13</v>
      </c>
      <c r="B18" s="13"/>
      <c r="C18" s="46" t="s">
        <v>183</v>
      </c>
      <c r="D18" s="265" t="s">
        <v>91</v>
      </c>
      <c r="E18" s="108" t="s">
        <v>91</v>
      </c>
    </row>
    <row r="19" spans="1:5" ht="12.75">
      <c r="A19" s="65">
        <v>14</v>
      </c>
      <c r="B19" s="13"/>
      <c r="C19" s="379" t="s">
        <v>89</v>
      </c>
      <c r="D19" s="392"/>
      <c r="E19" s="393"/>
    </row>
    <row r="20" spans="1:5" ht="12.75">
      <c r="A20" s="65">
        <v>15</v>
      </c>
      <c r="B20" s="13"/>
      <c r="C20" s="43" t="s">
        <v>192</v>
      </c>
      <c r="D20" s="266" t="s">
        <v>91</v>
      </c>
      <c r="E20" s="83">
        <v>379</v>
      </c>
    </row>
    <row r="21" spans="1:5" ht="26.25" thickBot="1">
      <c r="A21" s="65">
        <v>16</v>
      </c>
      <c r="B21" s="13"/>
      <c r="C21" s="25" t="s">
        <v>90</v>
      </c>
      <c r="D21" s="82">
        <v>3</v>
      </c>
      <c r="E21" s="83">
        <v>11</v>
      </c>
    </row>
    <row r="22" spans="1:5" ht="13.5" thickBot="1">
      <c r="A22" s="65">
        <v>17</v>
      </c>
      <c r="B22" s="376" t="s">
        <v>55</v>
      </c>
      <c r="C22" s="377"/>
      <c r="D22" s="377"/>
      <c r="E22" s="378"/>
    </row>
    <row r="23" spans="1:5" ht="13.5" thickBot="1">
      <c r="A23" s="65">
        <v>18</v>
      </c>
      <c r="B23" s="389" t="s">
        <v>52</v>
      </c>
      <c r="C23" s="390"/>
      <c r="D23" s="390"/>
      <c r="E23" s="391"/>
    </row>
    <row r="24" spans="1:5" ht="12.75">
      <c r="A24" s="65">
        <v>19</v>
      </c>
      <c r="B24" s="13"/>
      <c r="C24" s="12" t="s">
        <v>71</v>
      </c>
      <c r="D24" s="88">
        <v>1295.44</v>
      </c>
      <c r="E24" s="91">
        <v>1208.83</v>
      </c>
    </row>
    <row r="25" spans="1:5" ht="12.75">
      <c r="A25" s="65">
        <v>20</v>
      </c>
      <c r="B25" s="13"/>
      <c r="C25" s="46" t="s">
        <v>72</v>
      </c>
      <c r="D25" s="99">
        <v>985.24</v>
      </c>
      <c r="E25" s="100">
        <v>784.98</v>
      </c>
    </row>
    <row r="26" spans="1:5" ht="12.75">
      <c r="A26" s="65">
        <v>21</v>
      </c>
      <c r="B26" s="13"/>
      <c r="C26" s="46" t="s">
        <v>73</v>
      </c>
      <c r="D26" s="99">
        <v>247.58</v>
      </c>
      <c r="E26" s="100">
        <v>165.46</v>
      </c>
    </row>
    <row r="27" spans="1:5" ht="12.75">
      <c r="A27" s="65">
        <v>22</v>
      </c>
      <c r="B27" s="13"/>
      <c r="C27" s="46" t="s">
        <v>74</v>
      </c>
      <c r="D27" s="106">
        <v>0</v>
      </c>
      <c r="E27" s="100">
        <v>41.67</v>
      </c>
    </row>
    <row r="28" spans="1:5" ht="12.75">
      <c r="A28" s="65">
        <v>23</v>
      </c>
      <c r="B28" s="13"/>
      <c r="C28" s="46" t="s">
        <v>62</v>
      </c>
      <c r="D28" s="99">
        <v>183851.15</v>
      </c>
      <c r="E28" s="100">
        <v>156032.41</v>
      </c>
    </row>
    <row r="29" spans="1:5" ht="12.75">
      <c r="A29" s="65">
        <v>24</v>
      </c>
      <c r="B29" s="13"/>
      <c r="C29" s="46" t="s">
        <v>63</v>
      </c>
      <c r="D29" s="99">
        <v>136785</v>
      </c>
      <c r="E29" s="100">
        <v>100000</v>
      </c>
    </row>
    <row r="30" spans="1:5" ht="12.75">
      <c r="A30" s="65">
        <v>25</v>
      </c>
      <c r="B30" s="13"/>
      <c r="C30" s="11" t="s">
        <v>92</v>
      </c>
      <c r="D30" s="89">
        <v>12023.91</v>
      </c>
      <c r="E30" s="90">
        <v>10386.98</v>
      </c>
    </row>
    <row r="31" spans="1:5" ht="12.75">
      <c r="A31" s="65">
        <v>26</v>
      </c>
      <c r="B31" s="13"/>
      <c r="C31" s="11" t="s">
        <v>93</v>
      </c>
      <c r="D31" s="106">
        <v>0</v>
      </c>
      <c r="E31" s="100">
        <v>4375.03</v>
      </c>
    </row>
    <row r="32" spans="1:5" ht="12.75">
      <c r="A32" s="65">
        <v>27</v>
      </c>
      <c r="B32" s="13"/>
      <c r="C32" s="11" t="s">
        <v>201</v>
      </c>
      <c r="D32" s="89">
        <v>101881.95</v>
      </c>
      <c r="E32" s="90">
        <v>105163.14</v>
      </c>
    </row>
    <row r="33" spans="1:5" ht="12.75">
      <c r="A33" s="65">
        <v>28</v>
      </c>
      <c r="B33" s="13"/>
      <c r="C33" s="11" t="s">
        <v>75</v>
      </c>
      <c r="D33" s="112" t="s">
        <v>91</v>
      </c>
      <c r="E33" s="110" t="s">
        <v>91</v>
      </c>
    </row>
    <row r="34" spans="1:5" ht="13.5" thickBot="1">
      <c r="A34" s="65">
        <v>29</v>
      </c>
      <c r="B34" s="13"/>
      <c r="C34" s="11" t="s">
        <v>0</v>
      </c>
      <c r="D34" s="89">
        <v>50000</v>
      </c>
      <c r="E34" s="90">
        <v>41855.16</v>
      </c>
    </row>
    <row r="35" spans="1:5" ht="13.5" thickBot="1">
      <c r="A35" s="65">
        <v>30</v>
      </c>
      <c r="B35" s="389" t="s">
        <v>57</v>
      </c>
      <c r="C35" s="390"/>
      <c r="D35" s="390"/>
      <c r="E35" s="391"/>
    </row>
    <row r="36" spans="1:5" ht="12.75">
      <c r="A36" s="65">
        <v>31</v>
      </c>
      <c r="B36" s="21"/>
      <c r="C36" s="39" t="s">
        <v>168</v>
      </c>
      <c r="D36" s="107">
        <v>1384125.94</v>
      </c>
      <c r="E36" s="94">
        <v>10336981.47</v>
      </c>
    </row>
    <row r="37" spans="1:5" ht="12.75">
      <c r="A37" s="65">
        <v>32</v>
      </c>
      <c r="B37" s="21"/>
      <c r="C37" s="22" t="s">
        <v>53</v>
      </c>
      <c r="D37" s="268" t="s">
        <v>91</v>
      </c>
      <c r="E37" s="267" t="s">
        <v>91</v>
      </c>
    </row>
    <row r="38" spans="1:5" ht="12.75">
      <c r="A38" s="65">
        <v>33</v>
      </c>
      <c r="B38" s="47"/>
      <c r="C38" s="18" t="s">
        <v>64</v>
      </c>
      <c r="D38" s="268" t="s">
        <v>91</v>
      </c>
      <c r="E38" s="267" t="s">
        <v>91</v>
      </c>
    </row>
    <row r="39" spans="1:5" ht="13.5" thickBot="1">
      <c r="A39" s="65">
        <v>34</v>
      </c>
      <c r="B39" s="13"/>
      <c r="C39" s="46" t="s">
        <v>82</v>
      </c>
      <c r="D39" s="268" t="s">
        <v>91</v>
      </c>
      <c r="E39" s="267" t="s">
        <v>91</v>
      </c>
    </row>
    <row r="40" spans="1:5" ht="13.5" thickBot="1">
      <c r="A40" s="65">
        <v>35</v>
      </c>
      <c r="B40" s="389" t="s">
        <v>56</v>
      </c>
      <c r="C40" s="390"/>
      <c r="D40" s="390"/>
      <c r="E40" s="391"/>
    </row>
    <row r="41" spans="1:5" ht="12.75">
      <c r="A41" s="65">
        <v>36</v>
      </c>
      <c r="B41" s="13"/>
      <c r="C41" s="46" t="s">
        <v>76</v>
      </c>
      <c r="D41" s="112" t="s">
        <v>91</v>
      </c>
      <c r="E41" s="110" t="s">
        <v>91</v>
      </c>
    </row>
    <row r="42" spans="1:5" ht="12.75">
      <c r="A42" s="65">
        <v>37</v>
      </c>
      <c r="B42" s="17"/>
      <c r="C42" s="379" t="s">
        <v>15</v>
      </c>
      <c r="D42" s="380"/>
      <c r="E42" s="382"/>
    </row>
    <row r="43" spans="1:5" ht="12.75">
      <c r="A43" s="65">
        <v>38</v>
      </c>
      <c r="B43" s="13"/>
      <c r="C43" s="46" t="s">
        <v>21</v>
      </c>
      <c r="D43" s="79">
        <v>0</v>
      </c>
      <c r="E43" s="80">
        <v>0</v>
      </c>
    </row>
    <row r="44" spans="1:5" ht="12.75">
      <c r="A44" s="65">
        <v>39</v>
      </c>
      <c r="B44" s="13"/>
      <c r="C44" s="46" t="s">
        <v>20</v>
      </c>
      <c r="D44" s="73">
        <v>0</v>
      </c>
      <c r="E44" s="76">
        <v>0</v>
      </c>
    </row>
    <row r="45" spans="1:5" ht="12.75">
      <c r="A45" s="65">
        <v>40</v>
      </c>
      <c r="B45" s="17"/>
      <c r="C45" s="379" t="s">
        <v>50</v>
      </c>
      <c r="D45" s="380"/>
      <c r="E45" s="382"/>
    </row>
    <row r="46" spans="1:5" ht="12.75">
      <c r="A46" s="65">
        <v>41</v>
      </c>
      <c r="B46" s="13"/>
      <c r="C46" s="46" t="s">
        <v>21</v>
      </c>
      <c r="D46" s="79">
        <v>0</v>
      </c>
      <c r="E46" s="80">
        <v>1</v>
      </c>
    </row>
    <row r="47" spans="1:5" ht="12.75">
      <c r="A47" s="65">
        <v>42</v>
      </c>
      <c r="B47" s="13"/>
      <c r="C47" s="11" t="s">
        <v>20</v>
      </c>
      <c r="D47" s="74">
        <v>0</v>
      </c>
      <c r="E47" s="75">
        <v>0.0035</v>
      </c>
    </row>
    <row r="48" spans="1:5" ht="12.75">
      <c r="A48" s="65">
        <v>43</v>
      </c>
      <c r="B48" s="13"/>
      <c r="C48" s="379" t="s">
        <v>23</v>
      </c>
      <c r="D48" s="380"/>
      <c r="E48" s="382"/>
    </row>
    <row r="49" spans="1:5" ht="12.75">
      <c r="A49" s="65">
        <v>44</v>
      </c>
      <c r="B49" s="13"/>
      <c r="C49" s="46" t="s">
        <v>21</v>
      </c>
      <c r="D49" s="79">
        <v>0</v>
      </c>
      <c r="E49" s="80">
        <v>3</v>
      </c>
    </row>
    <row r="50" spans="1:5" ht="12.75">
      <c r="A50" s="65">
        <v>45</v>
      </c>
      <c r="B50" s="13"/>
      <c r="C50" s="11" t="s">
        <v>20</v>
      </c>
      <c r="D50" s="74">
        <v>0</v>
      </c>
      <c r="E50" s="75">
        <v>0.0106</v>
      </c>
    </row>
    <row r="51" spans="1:5" ht="12.75">
      <c r="A51" s="65">
        <v>46</v>
      </c>
      <c r="B51" s="13"/>
      <c r="C51" s="379" t="s">
        <v>51</v>
      </c>
      <c r="D51" s="380"/>
      <c r="E51" s="382"/>
    </row>
    <row r="52" spans="1:5" ht="12.75">
      <c r="A52" s="65">
        <v>47</v>
      </c>
      <c r="B52" s="13"/>
      <c r="C52" s="46" t="s">
        <v>21</v>
      </c>
      <c r="D52" s="79">
        <v>30</v>
      </c>
      <c r="E52" s="80">
        <v>279</v>
      </c>
    </row>
    <row r="53" spans="1:5" ht="13.5" thickBot="1">
      <c r="A53" s="65">
        <v>48</v>
      </c>
      <c r="B53" s="16"/>
      <c r="C53" s="48" t="s">
        <v>20</v>
      </c>
      <c r="D53" s="103">
        <v>1</v>
      </c>
      <c r="E53" s="104">
        <v>0.9859</v>
      </c>
    </row>
    <row r="54" spans="1:5" ht="13.5" thickBot="1">
      <c r="A54" s="65">
        <v>49</v>
      </c>
      <c r="B54" s="383" t="s">
        <v>49</v>
      </c>
      <c r="C54" s="384"/>
      <c r="D54" s="384"/>
      <c r="E54" s="385"/>
    </row>
    <row r="55" spans="1:5" ht="26.25" thickBot="1">
      <c r="A55" s="65">
        <v>50</v>
      </c>
      <c r="B55" s="23"/>
      <c r="C55" s="59" t="s">
        <v>78</v>
      </c>
      <c r="D55" s="95">
        <v>32</v>
      </c>
      <c r="E55" s="80">
        <v>282</v>
      </c>
    </row>
    <row r="56" spans="1:5" ht="13.5" thickBot="1">
      <c r="A56" s="65">
        <v>51</v>
      </c>
      <c r="B56" s="376" t="s">
        <v>59</v>
      </c>
      <c r="C56" s="377"/>
      <c r="D56" s="377"/>
      <c r="E56" s="378"/>
    </row>
    <row r="57" spans="1:5" ht="12.75">
      <c r="A57" s="65">
        <v>52</v>
      </c>
      <c r="B57" s="17"/>
      <c r="C57" s="386" t="s">
        <v>18</v>
      </c>
      <c r="D57" s="387"/>
      <c r="E57" s="388"/>
    </row>
    <row r="58" spans="1:5" ht="12.75">
      <c r="A58" s="65">
        <v>53</v>
      </c>
      <c r="B58" s="13"/>
      <c r="C58" s="46" t="s">
        <v>21</v>
      </c>
      <c r="D58" s="79">
        <v>1</v>
      </c>
      <c r="E58" s="80">
        <v>1</v>
      </c>
    </row>
    <row r="59" spans="1:5" ht="12.75">
      <c r="A59" s="65">
        <v>54</v>
      </c>
      <c r="B59" s="13"/>
      <c r="C59" s="11" t="s">
        <v>20</v>
      </c>
      <c r="D59" s="74">
        <v>0.0313</v>
      </c>
      <c r="E59" s="75">
        <v>0.0035</v>
      </c>
    </row>
    <row r="60" spans="1:5" ht="12.75">
      <c r="A60" s="65">
        <v>55</v>
      </c>
      <c r="B60" s="13"/>
      <c r="C60" s="379" t="s">
        <v>179</v>
      </c>
      <c r="D60" s="380"/>
      <c r="E60" s="381"/>
    </row>
    <row r="61" spans="1:5" ht="12.75">
      <c r="A61" s="65">
        <v>56</v>
      </c>
      <c r="B61" s="13"/>
      <c r="C61" s="46" t="s">
        <v>21</v>
      </c>
      <c r="D61" s="79">
        <v>0</v>
      </c>
      <c r="E61" s="80">
        <v>0</v>
      </c>
    </row>
    <row r="62" spans="1:5" ht="12.75">
      <c r="A62" s="65">
        <v>57</v>
      </c>
      <c r="B62" s="13"/>
      <c r="C62" s="11" t="s">
        <v>20</v>
      </c>
      <c r="D62" s="74">
        <v>0</v>
      </c>
      <c r="E62" s="75">
        <v>0</v>
      </c>
    </row>
    <row r="63" spans="1:5" ht="12.75">
      <c r="A63" s="65">
        <v>58</v>
      </c>
      <c r="B63" s="17"/>
      <c r="C63" s="379" t="s">
        <v>26</v>
      </c>
      <c r="D63" s="380"/>
      <c r="E63" s="381"/>
    </row>
    <row r="64" spans="1:5" ht="12.75">
      <c r="A64" s="65">
        <v>59</v>
      </c>
      <c r="B64" s="13"/>
      <c r="C64" s="46" t="s">
        <v>21</v>
      </c>
      <c r="D64" s="79">
        <v>0</v>
      </c>
      <c r="E64" s="80">
        <v>0</v>
      </c>
    </row>
    <row r="65" spans="1:5" ht="12.75">
      <c r="A65" s="65">
        <v>60</v>
      </c>
      <c r="B65" s="13"/>
      <c r="C65" s="11" t="s">
        <v>20</v>
      </c>
      <c r="D65" s="74">
        <v>0</v>
      </c>
      <c r="E65" s="75">
        <v>0</v>
      </c>
    </row>
    <row r="66" spans="1:5" ht="12.75">
      <c r="A66" s="65">
        <v>61</v>
      </c>
      <c r="B66" s="17"/>
      <c r="C66" s="379" t="s">
        <v>19</v>
      </c>
      <c r="D66" s="380"/>
      <c r="E66" s="381"/>
    </row>
    <row r="67" spans="1:5" ht="12.75">
      <c r="A67" s="65">
        <v>62</v>
      </c>
      <c r="B67" s="13"/>
      <c r="C67" s="46" t="s">
        <v>21</v>
      </c>
      <c r="D67" s="79">
        <v>0</v>
      </c>
      <c r="E67" s="80">
        <v>1</v>
      </c>
    </row>
    <row r="68" spans="1:5" ht="13.5" thickBot="1">
      <c r="A68" s="65">
        <v>63</v>
      </c>
      <c r="B68" s="13"/>
      <c r="C68" s="11" t="s">
        <v>20</v>
      </c>
      <c r="D68" s="74">
        <v>0</v>
      </c>
      <c r="E68" s="75">
        <v>0.0035</v>
      </c>
    </row>
    <row r="69" spans="1:5" ht="13.5" thickBot="1">
      <c r="A69" s="65">
        <v>64</v>
      </c>
      <c r="B69" s="376" t="s">
        <v>60</v>
      </c>
      <c r="C69" s="377"/>
      <c r="D69" s="377"/>
      <c r="E69" s="378"/>
    </row>
    <row r="70" spans="1:5" ht="12.75">
      <c r="A70" s="65">
        <v>65</v>
      </c>
      <c r="B70" s="13"/>
      <c r="C70" s="386" t="s">
        <v>180</v>
      </c>
      <c r="D70" s="387"/>
      <c r="E70" s="388"/>
    </row>
    <row r="71" spans="1:5" ht="12.75">
      <c r="A71" s="65">
        <v>66</v>
      </c>
      <c r="B71" s="13"/>
      <c r="C71" s="18" t="s">
        <v>27</v>
      </c>
      <c r="D71" s="93">
        <v>31</v>
      </c>
      <c r="E71" s="80">
        <v>280</v>
      </c>
    </row>
    <row r="72" spans="1:5" ht="12.75">
      <c r="A72" s="65">
        <v>67</v>
      </c>
      <c r="B72" s="13"/>
      <c r="C72" s="18" t="s">
        <v>20</v>
      </c>
      <c r="D72" s="101">
        <v>0.9687</v>
      </c>
      <c r="E72" s="76">
        <v>0.993</v>
      </c>
    </row>
    <row r="73" spans="1:5" ht="12.75">
      <c r="A73" s="65">
        <v>68</v>
      </c>
      <c r="B73" s="13"/>
      <c r="C73" s="379" t="s">
        <v>54</v>
      </c>
      <c r="D73" s="380"/>
      <c r="E73" s="381"/>
    </row>
    <row r="74" spans="1:5" ht="12.75">
      <c r="A74" s="65">
        <v>69</v>
      </c>
      <c r="B74" s="13"/>
      <c r="C74" s="18" t="s">
        <v>21</v>
      </c>
      <c r="D74" s="269" t="s">
        <v>91</v>
      </c>
      <c r="E74" s="271" t="s">
        <v>91</v>
      </c>
    </row>
    <row r="75" spans="1:5" ht="12.75">
      <c r="A75" s="65">
        <v>70</v>
      </c>
      <c r="B75" s="13"/>
      <c r="C75" s="18" t="s">
        <v>20</v>
      </c>
      <c r="D75" s="270" t="s">
        <v>91</v>
      </c>
      <c r="E75" s="272" t="s">
        <v>91</v>
      </c>
    </row>
    <row r="76" spans="1:5" ht="12.75">
      <c r="A76" s="65">
        <v>71</v>
      </c>
      <c r="B76" s="13"/>
      <c r="C76" s="379" t="s">
        <v>65</v>
      </c>
      <c r="D76" s="380"/>
      <c r="E76" s="381"/>
    </row>
    <row r="77" spans="1:5" ht="12.75">
      <c r="A77" s="65">
        <v>72</v>
      </c>
      <c r="B77" s="13"/>
      <c r="C77" s="18" t="s">
        <v>21</v>
      </c>
      <c r="D77" s="273" t="s">
        <v>91</v>
      </c>
      <c r="E77" s="275" t="s">
        <v>91</v>
      </c>
    </row>
    <row r="78" spans="1:5" ht="12.75">
      <c r="A78" s="65">
        <v>73</v>
      </c>
      <c r="B78" s="13"/>
      <c r="C78" s="18" t="s">
        <v>20</v>
      </c>
      <c r="D78" s="274" t="s">
        <v>91</v>
      </c>
      <c r="E78" s="276" t="s">
        <v>91</v>
      </c>
    </row>
    <row r="79" spans="1:5" ht="12.75">
      <c r="A79" s="65">
        <v>74</v>
      </c>
      <c r="B79" s="47"/>
      <c r="C79" s="379" t="s">
        <v>19</v>
      </c>
      <c r="D79" s="380"/>
      <c r="E79" s="381"/>
    </row>
    <row r="80" spans="1:5" ht="12.75">
      <c r="A80" s="65">
        <v>75</v>
      </c>
      <c r="B80" s="47"/>
      <c r="C80" s="18" t="s">
        <v>21</v>
      </c>
      <c r="D80" s="277" t="s">
        <v>91</v>
      </c>
      <c r="E80" s="279" t="s">
        <v>91</v>
      </c>
    </row>
    <row r="81" spans="1:5" ht="12.75">
      <c r="A81" s="65">
        <v>76</v>
      </c>
      <c r="B81" s="47"/>
      <c r="C81" s="43" t="s">
        <v>20</v>
      </c>
      <c r="D81" s="278" t="s">
        <v>91</v>
      </c>
      <c r="E81" s="280" t="s">
        <v>91</v>
      </c>
    </row>
    <row r="82" spans="1:5" ht="12.75">
      <c r="A82" s="65">
        <v>77</v>
      </c>
      <c r="B82" s="47"/>
      <c r="C82" s="379" t="s">
        <v>26</v>
      </c>
      <c r="D82" s="380"/>
      <c r="E82" s="381"/>
    </row>
    <row r="83" spans="1:5" ht="12.75">
      <c r="A83" s="65">
        <v>78</v>
      </c>
      <c r="B83" s="47"/>
      <c r="C83" s="18" t="s">
        <v>21</v>
      </c>
      <c r="D83" s="281" t="s">
        <v>91</v>
      </c>
      <c r="E83" s="283" t="s">
        <v>91</v>
      </c>
    </row>
    <row r="84" spans="1:5" ht="12.75">
      <c r="A84" s="65">
        <v>79</v>
      </c>
      <c r="B84" s="47"/>
      <c r="C84" s="43" t="s">
        <v>20</v>
      </c>
      <c r="D84" s="282" t="s">
        <v>91</v>
      </c>
      <c r="E84" s="284" t="s">
        <v>91</v>
      </c>
    </row>
    <row r="85" spans="1:5" ht="12.75">
      <c r="A85" s="65">
        <v>80</v>
      </c>
      <c r="B85" s="13"/>
      <c r="C85" s="379" t="s">
        <v>185</v>
      </c>
      <c r="D85" s="380"/>
      <c r="E85" s="381"/>
    </row>
    <row r="86" spans="1:5" ht="12.75">
      <c r="A86" s="65">
        <v>81</v>
      </c>
      <c r="B86" s="13"/>
      <c r="C86" s="46" t="s">
        <v>21</v>
      </c>
      <c r="D86" s="314">
        <v>0</v>
      </c>
      <c r="E86" s="316">
        <v>0</v>
      </c>
    </row>
    <row r="87" spans="1:5" ht="13.5" thickBot="1">
      <c r="A87" s="65">
        <v>82</v>
      </c>
      <c r="B87" s="13"/>
      <c r="C87" s="11" t="s">
        <v>20</v>
      </c>
      <c r="D87" s="315">
        <v>0</v>
      </c>
      <c r="E87" s="317">
        <v>0</v>
      </c>
    </row>
    <row r="88" spans="1:5" ht="13.5" thickBot="1">
      <c r="A88" s="65">
        <v>83</v>
      </c>
      <c r="B88" s="376" t="s">
        <v>202</v>
      </c>
      <c r="C88" s="377"/>
      <c r="D88" s="377"/>
      <c r="E88" s="378"/>
    </row>
    <row r="89" spans="1:5" ht="12.75">
      <c r="A89" s="65">
        <v>84</v>
      </c>
      <c r="B89" s="126"/>
      <c r="C89" s="127" t="s">
        <v>162</v>
      </c>
      <c r="D89" s="128" t="s">
        <v>91</v>
      </c>
      <c r="E89" s="323">
        <v>218</v>
      </c>
    </row>
    <row r="90" spans="1:5" ht="12.75">
      <c r="A90" s="65">
        <v>85</v>
      </c>
      <c r="B90" s="13"/>
      <c r="C90" s="46" t="s">
        <v>163</v>
      </c>
      <c r="D90" s="122" t="s">
        <v>91</v>
      </c>
      <c r="E90" s="329">
        <v>1</v>
      </c>
    </row>
    <row r="91" spans="1:5" ht="12.75">
      <c r="A91" s="65">
        <v>86</v>
      </c>
      <c r="B91" s="13"/>
      <c r="C91" s="46" t="s">
        <v>164</v>
      </c>
      <c r="D91" s="122" t="s">
        <v>91</v>
      </c>
      <c r="E91" s="119">
        <v>157</v>
      </c>
    </row>
    <row r="92" spans="1:5" ht="12.75">
      <c r="A92" s="65">
        <v>87</v>
      </c>
      <c r="B92" s="13"/>
      <c r="C92" s="46" t="s">
        <v>165</v>
      </c>
      <c r="D92" s="122" t="s">
        <v>91</v>
      </c>
      <c r="E92" s="329">
        <v>0.9937</v>
      </c>
    </row>
    <row r="93" spans="1:5" s="65" customFormat="1" ht="12.75">
      <c r="A93" s="65">
        <v>88</v>
      </c>
      <c r="B93" s="47"/>
      <c r="C93" s="18" t="s">
        <v>186</v>
      </c>
      <c r="D93" s="122" t="s">
        <v>91</v>
      </c>
      <c r="E93" s="119">
        <v>71</v>
      </c>
    </row>
    <row r="94" spans="1:5" s="65" customFormat="1" ht="12.75">
      <c r="A94" s="65">
        <v>89</v>
      </c>
      <c r="B94" s="47"/>
      <c r="C94" s="18" t="s">
        <v>187</v>
      </c>
      <c r="D94" s="122" t="s">
        <v>91</v>
      </c>
      <c r="E94" s="329">
        <v>1</v>
      </c>
    </row>
    <row r="95" spans="1:5" ht="12.75">
      <c r="A95" s="65">
        <v>90</v>
      </c>
      <c r="B95" s="13"/>
      <c r="C95" s="46" t="s">
        <v>166</v>
      </c>
      <c r="D95" s="122" t="s">
        <v>91</v>
      </c>
      <c r="E95" s="119">
        <v>0</v>
      </c>
    </row>
    <row r="96" spans="1:5" ht="12.75">
      <c r="A96" s="65">
        <v>91</v>
      </c>
      <c r="B96" s="13"/>
      <c r="C96" s="46" t="s">
        <v>167</v>
      </c>
      <c r="D96" s="131" t="s">
        <v>91</v>
      </c>
      <c r="E96" s="314">
        <v>0</v>
      </c>
    </row>
  </sheetData>
  <sheetProtection/>
  <mergeCells count="33">
    <mergeCell ref="C82:E82"/>
    <mergeCell ref="C57:E57"/>
    <mergeCell ref="C60:E60"/>
    <mergeCell ref="C85:E85"/>
    <mergeCell ref="B88:E88"/>
    <mergeCell ref="C66:E66"/>
    <mergeCell ref="B69:E69"/>
    <mergeCell ref="C70:E70"/>
    <mergeCell ref="C73:E73"/>
    <mergeCell ref="C76:E76"/>
    <mergeCell ref="B40:E40"/>
    <mergeCell ref="C79:E79"/>
    <mergeCell ref="C48:E48"/>
    <mergeCell ref="C51:E51"/>
    <mergeCell ref="B54:E54"/>
    <mergeCell ref="B56:E56"/>
    <mergeCell ref="C63:E63"/>
    <mergeCell ref="C7:E7"/>
    <mergeCell ref="C16:E16"/>
    <mergeCell ref="C19:E19"/>
    <mergeCell ref="C42:E42"/>
    <mergeCell ref="C45:E45"/>
    <mergeCell ref="B22:E22"/>
    <mergeCell ref="B23:E23"/>
    <mergeCell ref="C10:E10"/>
    <mergeCell ref="C13:E13"/>
    <mergeCell ref="B35:E35"/>
    <mergeCell ref="B1:E1"/>
    <mergeCell ref="B2:E2"/>
    <mergeCell ref="B3:E3"/>
    <mergeCell ref="D4:D5"/>
    <mergeCell ref="E4:E5"/>
    <mergeCell ref="B6:E6"/>
  </mergeCells>
  <printOptions/>
  <pageMargins left="0.7" right="0.7" top="0.75" bottom="0.75" header="0.3" footer="0.3"/>
  <pageSetup horizontalDpi="600" verticalDpi="600" orientation="portrait" scale="96" r:id="rId1"/>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E101"/>
  <sheetViews>
    <sheetView showGridLines="0" view="pageBreakPreview" zoomScaleSheetLayoutView="100" zoomScalePageLayoutView="0" workbookViewId="0" topLeftCell="A76">
      <selection activeCell="B97" sqref="B97:E97"/>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59" t="s">
        <v>66</v>
      </c>
      <c r="C1" s="360"/>
      <c r="D1" s="360"/>
      <c r="E1" s="361"/>
    </row>
    <row r="2" spans="2:5" ht="15.75">
      <c r="B2" s="370" t="s">
        <v>48</v>
      </c>
      <c r="C2" s="397"/>
      <c r="D2" s="397"/>
      <c r="E2" s="398"/>
    </row>
    <row r="3" spans="2:5" ht="16.5" thickBot="1">
      <c r="B3" s="399" t="s">
        <v>199</v>
      </c>
      <c r="C3" s="400"/>
      <c r="D3" s="400"/>
      <c r="E3" s="401"/>
    </row>
    <row r="4" spans="2:5" ht="12.75">
      <c r="B4" s="50"/>
      <c r="C4" s="51"/>
      <c r="D4" s="365" t="s">
        <v>69</v>
      </c>
      <c r="E4" s="365" t="s">
        <v>70</v>
      </c>
    </row>
    <row r="5" spans="2:5" ht="13.5" thickBot="1">
      <c r="B5" s="52"/>
      <c r="C5" s="53"/>
      <c r="D5" s="366"/>
      <c r="E5" s="366"/>
    </row>
    <row r="6" spans="1:5" ht="13.5" thickBot="1">
      <c r="A6">
        <v>1</v>
      </c>
      <c r="B6" s="402" t="s">
        <v>58</v>
      </c>
      <c r="C6" s="403"/>
      <c r="D6" s="403"/>
      <c r="E6" s="404"/>
    </row>
    <row r="7" spans="1:5" ht="12.75">
      <c r="A7">
        <v>2</v>
      </c>
      <c r="B7" s="17"/>
      <c r="C7" s="394" t="s">
        <v>24</v>
      </c>
      <c r="D7" s="395"/>
      <c r="E7" s="396"/>
    </row>
    <row r="8" spans="1:5" ht="12.75">
      <c r="A8">
        <v>3</v>
      </c>
      <c r="B8" s="13"/>
      <c r="C8" s="46" t="s">
        <v>188</v>
      </c>
      <c r="D8" s="79">
        <v>83</v>
      </c>
      <c r="E8" s="80">
        <v>6163</v>
      </c>
    </row>
    <row r="9" spans="1:5" ht="12.75">
      <c r="A9">
        <v>4</v>
      </c>
      <c r="B9" s="13"/>
      <c r="C9" s="46" t="s">
        <v>182</v>
      </c>
      <c r="D9" s="285" t="s">
        <v>91</v>
      </c>
      <c r="E9" s="76">
        <v>0.1501</v>
      </c>
    </row>
    <row r="10" spans="1:5" ht="12.75">
      <c r="A10">
        <v>5</v>
      </c>
      <c r="B10" s="17"/>
      <c r="C10" s="379" t="s">
        <v>25</v>
      </c>
      <c r="D10" s="380"/>
      <c r="E10" s="382"/>
    </row>
    <row r="11" spans="1:5" ht="12.75">
      <c r="A11">
        <v>6</v>
      </c>
      <c r="B11" s="13"/>
      <c r="C11" s="46" t="s">
        <v>189</v>
      </c>
      <c r="D11" s="82">
        <v>220</v>
      </c>
      <c r="E11" s="83">
        <v>13524</v>
      </c>
    </row>
    <row r="12" spans="1:5" ht="12.75">
      <c r="A12">
        <v>7</v>
      </c>
      <c r="B12" s="13"/>
      <c r="C12" s="46" t="s">
        <v>182</v>
      </c>
      <c r="D12" s="286" t="s">
        <v>91</v>
      </c>
      <c r="E12" s="75">
        <v>0.3293</v>
      </c>
    </row>
    <row r="13" spans="1:5" ht="12.75">
      <c r="A13">
        <v>8</v>
      </c>
      <c r="B13" s="13"/>
      <c r="C13" s="379" t="s">
        <v>178</v>
      </c>
      <c r="D13" s="392"/>
      <c r="E13" s="393"/>
    </row>
    <row r="14" spans="1:5" ht="12.75">
      <c r="A14">
        <v>9</v>
      </c>
      <c r="B14" s="13"/>
      <c r="C14" s="46" t="s">
        <v>190</v>
      </c>
      <c r="D14" s="82">
        <v>443</v>
      </c>
      <c r="E14" s="83">
        <v>17645</v>
      </c>
    </row>
    <row r="15" spans="1:5" ht="12.75">
      <c r="A15">
        <v>10</v>
      </c>
      <c r="B15" s="13"/>
      <c r="C15" s="46" t="s">
        <v>183</v>
      </c>
      <c r="D15" s="287" t="s">
        <v>91</v>
      </c>
      <c r="E15" s="75">
        <v>0.4297</v>
      </c>
    </row>
    <row r="16" spans="1:5" ht="12.75">
      <c r="A16">
        <v>11</v>
      </c>
      <c r="B16" s="13"/>
      <c r="C16" s="379" t="s">
        <v>184</v>
      </c>
      <c r="D16" s="392"/>
      <c r="E16" s="393"/>
    </row>
    <row r="17" spans="1:5" ht="12.75">
      <c r="A17">
        <v>12</v>
      </c>
      <c r="B17" s="13"/>
      <c r="C17" s="46" t="s">
        <v>191</v>
      </c>
      <c r="D17" s="82">
        <v>3731</v>
      </c>
      <c r="E17" s="108" t="s">
        <v>91</v>
      </c>
    </row>
    <row r="18" spans="1:5" ht="12.75">
      <c r="A18">
        <v>13</v>
      </c>
      <c r="B18" s="13"/>
      <c r="C18" s="46" t="s">
        <v>183</v>
      </c>
      <c r="D18" s="288" t="s">
        <v>91</v>
      </c>
      <c r="E18" s="108" t="s">
        <v>91</v>
      </c>
    </row>
    <row r="19" spans="1:5" ht="12.75">
      <c r="A19">
        <v>14</v>
      </c>
      <c r="B19" s="13"/>
      <c r="C19" s="379" t="s">
        <v>89</v>
      </c>
      <c r="D19" s="392"/>
      <c r="E19" s="393"/>
    </row>
    <row r="20" spans="1:5" ht="12.75">
      <c r="A20">
        <v>15</v>
      </c>
      <c r="B20" s="13"/>
      <c r="C20" s="43" t="s">
        <v>192</v>
      </c>
      <c r="D20" s="289" t="s">
        <v>91</v>
      </c>
      <c r="E20" s="83">
        <v>41063</v>
      </c>
    </row>
    <row r="21" spans="1:5" ht="26.25" thickBot="1">
      <c r="A21">
        <v>16</v>
      </c>
      <c r="B21" s="13"/>
      <c r="C21" s="25" t="s">
        <v>90</v>
      </c>
      <c r="D21" s="82">
        <v>10</v>
      </c>
      <c r="E21" s="83">
        <v>109</v>
      </c>
    </row>
    <row r="22" spans="1:5" ht="13.5" thickBot="1">
      <c r="A22">
        <v>17</v>
      </c>
      <c r="B22" s="376" t="s">
        <v>55</v>
      </c>
      <c r="C22" s="377"/>
      <c r="D22" s="377"/>
      <c r="E22" s="378"/>
    </row>
    <row r="23" spans="1:5" ht="13.5" thickBot="1">
      <c r="A23">
        <v>18</v>
      </c>
      <c r="B23" s="389" t="s">
        <v>52</v>
      </c>
      <c r="C23" s="390"/>
      <c r="D23" s="390"/>
      <c r="E23" s="391"/>
    </row>
    <row r="24" spans="1:5" ht="12.75">
      <c r="A24">
        <v>19</v>
      </c>
      <c r="B24" s="13"/>
      <c r="C24" s="12" t="s">
        <v>71</v>
      </c>
      <c r="D24" s="88">
        <v>867.98</v>
      </c>
      <c r="E24" s="91">
        <v>914.16</v>
      </c>
    </row>
    <row r="25" spans="1:5" ht="12.75">
      <c r="A25">
        <v>20</v>
      </c>
      <c r="B25" s="13"/>
      <c r="C25" s="46" t="s">
        <v>72</v>
      </c>
      <c r="D25" s="99">
        <v>714.26</v>
      </c>
      <c r="E25" s="100">
        <v>740.95</v>
      </c>
    </row>
    <row r="26" spans="1:5" ht="12.75">
      <c r="A26">
        <v>21</v>
      </c>
      <c r="B26" s="13"/>
      <c r="C26" s="46" t="s">
        <v>73</v>
      </c>
      <c r="D26" s="109" t="s">
        <v>91</v>
      </c>
      <c r="E26" s="110" t="s">
        <v>91</v>
      </c>
    </row>
    <row r="27" spans="1:5" ht="12.75">
      <c r="A27">
        <v>22</v>
      </c>
      <c r="B27" s="13"/>
      <c r="C27" s="46" t="s">
        <v>74</v>
      </c>
      <c r="D27" s="109" t="s">
        <v>91</v>
      </c>
      <c r="E27" s="110" t="s">
        <v>91</v>
      </c>
    </row>
    <row r="28" spans="1:5" ht="12.75">
      <c r="A28">
        <v>23</v>
      </c>
      <c r="B28" s="13"/>
      <c r="C28" s="46" t="s">
        <v>62</v>
      </c>
      <c r="D28" s="99">
        <v>147960.3</v>
      </c>
      <c r="E28" s="100">
        <v>145163.47</v>
      </c>
    </row>
    <row r="29" spans="1:5" ht="12.75">
      <c r="A29">
        <v>24</v>
      </c>
      <c r="B29" s="13"/>
      <c r="C29" s="46" t="s">
        <v>63</v>
      </c>
      <c r="D29" s="99">
        <v>118763.48</v>
      </c>
      <c r="E29" s="100">
        <v>101101.11</v>
      </c>
    </row>
    <row r="30" spans="1:5" ht="12.75">
      <c r="A30">
        <v>25</v>
      </c>
      <c r="B30" s="13"/>
      <c r="C30" s="11" t="s">
        <v>92</v>
      </c>
      <c r="D30" s="111" t="s">
        <v>91</v>
      </c>
      <c r="E30" s="110" t="s">
        <v>91</v>
      </c>
    </row>
    <row r="31" spans="1:5" ht="12.75">
      <c r="A31">
        <v>26</v>
      </c>
      <c r="B31" s="13"/>
      <c r="C31" s="11" t="s">
        <v>93</v>
      </c>
      <c r="D31" s="111" t="s">
        <v>91</v>
      </c>
      <c r="E31" s="110" t="s">
        <v>91</v>
      </c>
    </row>
    <row r="32" spans="1:5" ht="12.75">
      <c r="A32">
        <v>27</v>
      </c>
      <c r="B32" s="13"/>
      <c r="C32" s="11" t="s">
        <v>201</v>
      </c>
      <c r="D32" s="89">
        <v>39371</v>
      </c>
      <c r="E32" s="90">
        <v>46106</v>
      </c>
    </row>
    <row r="33" spans="1:5" ht="12.75">
      <c r="A33">
        <v>28</v>
      </c>
      <c r="B33" s="13"/>
      <c r="C33" s="11" t="s">
        <v>75</v>
      </c>
      <c r="D33" s="111" t="s">
        <v>91</v>
      </c>
      <c r="E33" s="108" t="s">
        <v>91</v>
      </c>
    </row>
    <row r="34" spans="1:5" ht="13.5" thickBot="1">
      <c r="A34">
        <v>29</v>
      </c>
      <c r="B34" s="13"/>
      <c r="C34" s="11" t="s">
        <v>0</v>
      </c>
      <c r="D34" s="89">
        <v>39371</v>
      </c>
      <c r="E34" s="90">
        <v>46106</v>
      </c>
    </row>
    <row r="35" spans="1:5" ht="13.5" thickBot="1">
      <c r="A35">
        <v>30</v>
      </c>
      <c r="B35" s="389" t="s">
        <v>57</v>
      </c>
      <c r="C35" s="390"/>
      <c r="D35" s="390"/>
      <c r="E35" s="391"/>
    </row>
    <row r="36" spans="1:5" ht="12.75">
      <c r="A36">
        <v>31</v>
      </c>
      <c r="B36" s="21"/>
      <c r="C36" s="54" t="s">
        <v>168</v>
      </c>
      <c r="D36" s="92">
        <v>3031691</v>
      </c>
      <c r="E36" s="94">
        <v>253421958.81</v>
      </c>
    </row>
    <row r="37" spans="1:5" ht="12.75">
      <c r="A37">
        <v>32</v>
      </c>
      <c r="B37" s="21"/>
      <c r="C37" s="22" t="s">
        <v>53</v>
      </c>
      <c r="D37" s="113" t="s">
        <v>91</v>
      </c>
      <c r="E37" s="114" t="s">
        <v>91</v>
      </c>
    </row>
    <row r="38" spans="1:5" ht="12.75">
      <c r="A38">
        <v>33</v>
      </c>
      <c r="B38" s="47"/>
      <c r="C38" s="18" t="s">
        <v>64</v>
      </c>
      <c r="D38" s="117" t="s">
        <v>91</v>
      </c>
      <c r="E38" s="118" t="s">
        <v>91</v>
      </c>
    </row>
    <row r="39" spans="1:5" ht="13.5" thickBot="1">
      <c r="A39">
        <v>34</v>
      </c>
      <c r="B39" s="13"/>
      <c r="C39" s="59" t="s">
        <v>82</v>
      </c>
      <c r="D39" s="109" t="s">
        <v>91</v>
      </c>
      <c r="E39" s="110" t="s">
        <v>91</v>
      </c>
    </row>
    <row r="40" spans="1:5" ht="13.5" thickBot="1">
      <c r="A40">
        <v>35</v>
      </c>
      <c r="B40" s="389" t="s">
        <v>56</v>
      </c>
      <c r="C40" s="390"/>
      <c r="D40" s="390"/>
      <c r="E40" s="391"/>
    </row>
    <row r="41" spans="1:5" ht="12.75">
      <c r="A41">
        <v>36</v>
      </c>
      <c r="B41" s="13"/>
      <c r="C41" s="46" t="s">
        <v>76</v>
      </c>
      <c r="D41" s="291" t="s">
        <v>91</v>
      </c>
      <c r="E41" s="290" t="s">
        <v>91</v>
      </c>
    </row>
    <row r="42" spans="1:5" ht="12.75">
      <c r="A42">
        <v>37</v>
      </c>
      <c r="B42" s="17"/>
      <c r="C42" s="379" t="s">
        <v>15</v>
      </c>
      <c r="D42" s="380"/>
      <c r="E42" s="382"/>
    </row>
    <row r="43" spans="1:5" ht="12.75">
      <c r="A43">
        <v>38</v>
      </c>
      <c r="B43" s="13"/>
      <c r="C43" s="46" t="s">
        <v>21</v>
      </c>
      <c r="D43" s="79">
        <v>78</v>
      </c>
      <c r="E43" s="80">
        <v>6016</v>
      </c>
    </row>
    <row r="44" spans="1:5" ht="12.75">
      <c r="A44">
        <v>39</v>
      </c>
      <c r="B44" s="13"/>
      <c r="C44" s="46" t="s">
        <v>20</v>
      </c>
      <c r="D44" s="73">
        <v>0.9398</v>
      </c>
      <c r="E44" s="76">
        <v>0.9761</v>
      </c>
    </row>
    <row r="45" spans="1:5" ht="12.75">
      <c r="A45">
        <v>40</v>
      </c>
      <c r="B45" s="17"/>
      <c r="C45" s="379" t="s">
        <v>50</v>
      </c>
      <c r="D45" s="380"/>
      <c r="E45" s="382"/>
    </row>
    <row r="46" spans="1:5" ht="12.75">
      <c r="A46">
        <v>41</v>
      </c>
      <c r="B46" s="13"/>
      <c r="C46" s="46" t="s">
        <v>21</v>
      </c>
      <c r="D46" s="79">
        <v>5</v>
      </c>
      <c r="E46" s="80">
        <v>147</v>
      </c>
    </row>
    <row r="47" spans="1:5" ht="12.75">
      <c r="A47">
        <v>42</v>
      </c>
      <c r="B47" s="13"/>
      <c r="C47" s="11" t="s">
        <v>20</v>
      </c>
      <c r="D47" s="74">
        <v>0.0602</v>
      </c>
      <c r="E47" s="75">
        <v>0.0239</v>
      </c>
    </row>
    <row r="48" spans="1:5" ht="12.75">
      <c r="A48">
        <v>43</v>
      </c>
      <c r="B48" s="13"/>
      <c r="C48" s="379" t="s">
        <v>23</v>
      </c>
      <c r="D48" s="380"/>
      <c r="E48" s="382"/>
    </row>
    <row r="49" spans="1:5" ht="12.75">
      <c r="A49">
        <v>44</v>
      </c>
      <c r="B49" s="13"/>
      <c r="C49" s="46" t="s">
        <v>21</v>
      </c>
      <c r="D49" s="79">
        <v>0</v>
      </c>
      <c r="E49" s="80">
        <v>0</v>
      </c>
    </row>
    <row r="50" spans="1:5" ht="12.75">
      <c r="A50">
        <v>45</v>
      </c>
      <c r="B50" s="13"/>
      <c r="C50" s="11" t="s">
        <v>20</v>
      </c>
      <c r="D50" s="74">
        <v>0</v>
      </c>
      <c r="E50" s="75">
        <v>0</v>
      </c>
    </row>
    <row r="51" spans="1:5" ht="12.75">
      <c r="A51">
        <v>46</v>
      </c>
      <c r="B51" s="13"/>
      <c r="C51" s="379" t="s">
        <v>51</v>
      </c>
      <c r="D51" s="380"/>
      <c r="E51" s="382"/>
    </row>
    <row r="52" spans="1:5" ht="12.75">
      <c r="A52">
        <v>47</v>
      </c>
      <c r="B52" s="13"/>
      <c r="C52" s="46" t="s">
        <v>21</v>
      </c>
      <c r="D52" s="79">
        <v>0</v>
      </c>
      <c r="E52" s="80">
        <v>0</v>
      </c>
    </row>
    <row r="53" spans="1:5" ht="13.5" thickBot="1">
      <c r="A53">
        <v>48</v>
      </c>
      <c r="B53" s="16"/>
      <c r="C53" s="48" t="s">
        <v>20</v>
      </c>
      <c r="D53" s="103">
        <v>0</v>
      </c>
      <c r="E53" s="104">
        <v>0</v>
      </c>
    </row>
    <row r="54" spans="1:5" ht="13.5" thickBot="1">
      <c r="A54">
        <v>49</v>
      </c>
      <c r="B54" s="383" t="s">
        <v>49</v>
      </c>
      <c r="C54" s="384"/>
      <c r="D54" s="384"/>
      <c r="E54" s="385"/>
    </row>
    <row r="55" spans="1:5" ht="26.25" thickBot="1">
      <c r="A55">
        <v>50</v>
      </c>
      <c r="B55" s="23"/>
      <c r="C55" s="59" t="s">
        <v>78</v>
      </c>
      <c r="D55" s="95">
        <v>159</v>
      </c>
      <c r="E55" s="80">
        <v>6049</v>
      </c>
    </row>
    <row r="56" spans="1:5" ht="13.5" thickBot="1">
      <c r="A56">
        <v>51</v>
      </c>
      <c r="B56" s="376" t="s">
        <v>59</v>
      </c>
      <c r="C56" s="377"/>
      <c r="D56" s="377"/>
      <c r="E56" s="378"/>
    </row>
    <row r="57" spans="1:5" ht="12.75">
      <c r="A57">
        <v>52</v>
      </c>
      <c r="B57" s="17"/>
      <c r="C57" s="386" t="s">
        <v>18</v>
      </c>
      <c r="D57" s="387"/>
      <c r="E57" s="388"/>
    </row>
    <row r="58" spans="1:5" ht="12.75">
      <c r="A58">
        <v>53</v>
      </c>
      <c r="B58" s="13"/>
      <c r="C58" s="46" t="s">
        <v>21</v>
      </c>
      <c r="D58" s="79">
        <v>1</v>
      </c>
      <c r="E58" s="80">
        <v>3</v>
      </c>
    </row>
    <row r="59" spans="1:5" ht="12.75">
      <c r="A59">
        <v>54</v>
      </c>
      <c r="B59" s="13"/>
      <c r="C59" s="11" t="s">
        <v>20</v>
      </c>
      <c r="D59" s="74">
        <v>0.0063</v>
      </c>
      <c r="E59" s="75">
        <v>0.0005</v>
      </c>
    </row>
    <row r="60" spans="1:5" ht="12.75">
      <c r="A60">
        <v>55</v>
      </c>
      <c r="B60" s="13"/>
      <c r="C60" s="379" t="s">
        <v>179</v>
      </c>
      <c r="D60" s="380"/>
      <c r="E60" s="381"/>
    </row>
    <row r="61" spans="1:5" ht="12.75">
      <c r="A61">
        <v>56</v>
      </c>
      <c r="B61" s="13"/>
      <c r="C61" s="46" t="s">
        <v>21</v>
      </c>
      <c r="D61" s="79">
        <v>0</v>
      </c>
      <c r="E61" s="80">
        <v>0</v>
      </c>
    </row>
    <row r="62" spans="1:5" ht="12.75">
      <c r="A62">
        <v>57</v>
      </c>
      <c r="B62" s="13"/>
      <c r="C62" s="11" t="s">
        <v>20</v>
      </c>
      <c r="D62" s="74">
        <v>0</v>
      </c>
      <c r="E62" s="75">
        <v>0</v>
      </c>
    </row>
    <row r="63" spans="1:5" ht="12.75">
      <c r="A63">
        <v>58</v>
      </c>
      <c r="B63" s="17"/>
      <c r="C63" s="379" t="s">
        <v>26</v>
      </c>
      <c r="D63" s="380"/>
      <c r="E63" s="381"/>
    </row>
    <row r="64" spans="1:5" ht="12.75">
      <c r="A64">
        <v>59</v>
      </c>
      <c r="B64" s="13"/>
      <c r="C64" s="46" t="s">
        <v>21</v>
      </c>
      <c r="D64" s="79">
        <v>0</v>
      </c>
      <c r="E64" s="80">
        <v>3</v>
      </c>
    </row>
    <row r="65" spans="1:5" ht="12.75">
      <c r="A65">
        <v>60</v>
      </c>
      <c r="B65" s="13"/>
      <c r="C65" s="11" t="s">
        <v>20</v>
      </c>
      <c r="D65" s="74">
        <v>0</v>
      </c>
      <c r="E65" s="75">
        <v>0.0005</v>
      </c>
    </row>
    <row r="66" spans="1:5" ht="12.75">
      <c r="A66">
        <v>61</v>
      </c>
      <c r="B66" s="17"/>
      <c r="C66" s="379" t="s">
        <v>19</v>
      </c>
      <c r="D66" s="380"/>
      <c r="E66" s="381"/>
    </row>
    <row r="67" spans="1:5" ht="12.75">
      <c r="A67">
        <v>62</v>
      </c>
      <c r="B67" s="13"/>
      <c r="C67" s="46" t="s">
        <v>21</v>
      </c>
      <c r="D67" s="79">
        <v>2</v>
      </c>
      <c r="E67" s="80">
        <v>31</v>
      </c>
    </row>
    <row r="68" spans="1:5" ht="13.5" thickBot="1">
      <c r="A68">
        <v>63</v>
      </c>
      <c r="B68" s="13"/>
      <c r="C68" s="11" t="s">
        <v>20</v>
      </c>
      <c r="D68" s="74">
        <v>0.0126</v>
      </c>
      <c r="E68" s="75">
        <v>0.0051</v>
      </c>
    </row>
    <row r="69" spans="1:5" ht="13.5" thickBot="1">
      <c r="A69">
        <v>64</v>
      </c>
      <c r="B69" s="376" t="s">
        <v>60</v>
      </c>
      <c r="C69" s="411"/>
      <c r="D69" s="411"/>
      <c r="E69" s="412"/>
    </row>
    <row r="70" spans="1:5" ht="12.75">
      <c r="A70">
        <v>65</v>
      </c>
      <c r="B70" s="13"/>
      <c r="C70" s="379" t="s">
        <v>180</v>
      </c>
      <c r="D70" s="380"/>
      <c r="E70" s="381"/>
    </row>
    <row r="71" spans="1:5" ht="12.75">
      <c r="A71">
        <v>66</v>
      </c>
      <c r="B71" s="13"/>
      <c r="C71" s="18" t="s">
        <v>27</v>
      </c>
      <c r="D71" s="93">
        <v>0</v>
      </c>
      <c r="E71" s="80">
        <v>0</v>
      </c>
    </row>
    <row r="72" spans="1:5" ht="12.75">
      <c r="A72">
        <v>67</v>
      </c>
      <c r="B72" s="13"/>
      <c r="C72" s="18" t="s">
        <v>20</v>
      </c>
      <c r="D72" s="101">
        <v>0</v>
      </c>
      <c r="E72" s="76">
        <v>0</v>
      </c>
    </row>
    <row r="73" spans="1:5" ht="12.75">
      <c r="A73">
        <v>68</v>
      </c>
      <c r="B73" s="13"/>
      <c r="C73" s="379" t="s">
        <v>54</v>
      </c>
      <c r="D73" s="380"/>
      <c r="E73" s="381"/>
    </row>
    <row r="74" spans="1:5" ht="12.75">
      <c r="A74">
        <v>69</v>
      </c>
      <c r="B74" s="13"/>
      <c r="C74" s="18" t="s">
        <v>21</v>
      </c>
      <c r="D74" s="113" t="s">
        <v>91</v>
      </c>
      <c r="E74" s="121" t="s">
        <v>91</v>
      </c>
    </row>
    <row r="75" spans="1:5" ht="12.75">
      <c r="A75">
        <v>70</v>
      </c>
      <c r="B75" s="13"/>
      <c r="C75" s="18" t="s">
        <v>20</v>
      </c>
      <c r="D75" s="113" t="s">
        <v>91</v>
      </c>
      <c r="E75" s="121" t="s">
        <v>91</v>
      </c>
    </row>
    <row r="76" spans="1:5" ht="12.75">
      <c r="A76">
        <v>71</v>
      </c>
      <c r="B76" s="13"/>
      <c r="C76" s="379" t="s">
        <v>65</v>
      </c>
      <c r="D76" s="380"/>
      <c r="E76" s="381"/>
    </row>
    <row r="77" spans="1:5" ht="12.75">
      <c r="A77">
        <v>72</v>
      </c>
      <c r="B77" s="13"/>
      <c r="C77" s="18" t="s">
        <v>21</v>
      </c>
      <c r="D77" s="292" t="s">
        <v>91</v>
      </c>
      <c r="E77" s="294" t="s">
        <v>91</v>
      </c>
    </row>
    <row r="78" spans="1:5" ht="12.75">
      <c r="A78">
        <v>73</v>
      </c>
      <c r="B78" s="13"/>
      <c r="C78" s="18" t="s">
        <v>20</v>
      </c>
      <c r="D78" s="293" t="s">
        <v>91</v>
      </c>
      <c r="E78" s="295" t="s">
        <v>91</v>
      </c>
    </row>
    <row r="79" spans="1:5" ht="12.75">
      <c r="A79">
        <v>74</v>
      </c>
      <c r="B79" s="13"/>
      <c r="C79" s="379" t="s">
        <v>19</v>
      </c>
      <c r="D79" s="380"/>
      <c r="E79" s="381"/>
    </row>
    <row r="80" spans="1:5" ht="12.75">
      <c r="A80">
        <v>75</v>
      </c>
      <c r="B80" s="13"/>
      <c r="C80" s="46" t="s">
        <v>21</v>
      </c>
      <c r="D80" s="109" t="s">
        <v>91</v>
      </c>
      <c r="E80" s="110" t="s">
        <v>91</v>
      </c>
    </row>
    <row r="81" spans="1:5" ht="12.75">
      <c r="A81">
        <v>76</v>
      </c>
      <c r="B81" s="13"/>
      <c r="C81" s="11" t="s">
        <v>20</v>
      </c>
      <c r="D81" s="111" t="s">
        <v>91</v>
      </c>
      <c r="E81" s="108" t="s">
        <v>91</v>
      </c>
    </row>
    <row r="82" spans="1:5" ht="12.75">
      <c r="A82">
        <v>77</v>
      </c>
      <c r="B82" s="13"/>
      <c r="C82" s="379" t="s">
        <v>26</v>
      </c>
      <c r="D82" s="380"/>
      <c r="E82" s="381"/>
    </row>
    <row r="83" spans="1:5" ht="12.75">
      <c r="A83">
        <v>78</v>
      </c>
      <c r="B83" s="13"/>
      <c r="C83" s="46" t="s">
        <v>21</v>
      </c>
      <c r="D83" s="109" t="s">
        <v>91</v>
      </c>
      <c r="E83" s="110" t="s">
        <v>91</v>
      </c>
    </row>
    <row r="84" spans="1:5" ht="12.75">
      <c r="A84">
        <v>79</v>
      </c>
      <c r="B84" s="13"/>
      <c r="C84" s="11" t="s">
        <v>20</v>
      </c>
      <c r="D84" s="111" t="s">
        <v>91</v>
      </c>
      <c r="E84" s="108" t="s">
        <v>91</v>
      </c>
    </row>
    <row r="85" spans="1:5" ht="12.75">
      <c r="A85">
        <v>80</v>
      </c>
      <c r="B85" s="13"/>
      <c r="C85" s="379" t="s">
        <v>185</v>
      </c>
      <c r="D85" s="380"/>
      <c r="E85" s="381"/>
    </row>
    <row r="86" spans="1:5" ht="12.75">
      <c r="A86">
        <v>81</v>
      </c>
      <c r="B86" s="13"/>
      <c r="C86" s="46" t="s">
        <v>21</v>
      </c>
      <c r="D86" s="96">
        <v>156</v>
      </c>
      <c r="E86" s="98">
        <v>6012</v>
      </c>
    </row>
    <row r="87" spans="1:5" ht="13.5" thickBot="1">
      <c r="A87">
        <v>82</v>
      </c>
      <c r="B87" s="13"/>
      <c r="C87" s="11" t="s">
        <v>20</v>
      </c>
      <c r="D87" s="84">
        <v>0.9811</v>
      </c>
      <c r="E87" s="97">
        <v>0.9939</v>
      </c>
    </row>
    <row r="88" spans="1:5" ht="13.5" thickBot="1">
      <c r="A88">
        <v>83</v>
      </c>
      <c r="B88" s="376" t="s">
        <v>202</v>
      </c>
      <c r="C88" s="377"/>
      <c r="D88" s="377"/>
      <c r="E88" s="378"/>
    </row>
    <row r="89" spans="1:5" ht="12.75">
      <c r="A89">
        <v>84</v>
      </c>
      <c r="B89" s="126"/>
      <c r="C89" s="127" t="s">
        <v>162</v>
      </c>
      <c r="D89" s="128" t="s">
        <v>91</v>
      </c>
      <c r="E89" s="323">
        <v>5968</v>
      </c>
    </row>
    <row r="90" spans="1:5" ht="12.75">
      <c r="A90">
        <v>85</v>
      </c>
      <c r="B90" s="13"/>
      <c r="C90" s="46" t="s">
        <v>163</v>
      </c>
      <c r="D90" s="122" t="s">
        <v>91</v>
      </c>
      <c r="E90" s="329">
        <v>0.9995</v>
      </c>
    </row>
    <row r="91" spans="1:5" ht="12.75">
      <c r="A91">
        <v>86</v>
      </c>
      <c r="B91" s="13"/>
      <c r="C91" s="46" t="s">
        <v>164</v>
      </c>
      <c r="D91" s="122" t="s">
        <v>91</v>
      </c>
      <c r="E91" s="119">
        <v>5683</v>
      </c>
    </row>
    <row r="92" spans="1:5" ht="12.75">
      <c r="A92">
        <v>87</v>
      </c>
      <c r="B92" s="13"/>
      <c r="C92" s="46" t="s">
        <v>165</v>
      </c>
      <c r="D92" s="122" t="s">
        <v>91</v>
      </c>
      <c r="E92" s="329">
        <v>0.9981</v>
      </c>
    </row>
    <row r="93" spans="1:5" ht="12.75">
      <c r="A93">
        <v>88</v>
      </c>
      <c r="B93" s="13"/>
      <c r="C93" s="18" t="s">
        <v>186</v>
      </c>
      <c r="D93" s="122" t="s">
        <v>91</v>
      </c>
      <c r="E93" s="119">
        <v>4479</v>
      </c>
    </row>
    <row r="94" spans="1:5" ht="12.75">
      <c r="A94">
        <v>89</v>
      </c>
      <c r="B94" s="13"/>
      <c r="C94" s="18" t="s">
        <v>187</v>
      </c>
      <c r="D94" s="122" t="s">
        <v>91</v>
      </c>
      <c r="E94" s="329">
        <v>0.9933</v>
      </c>
    </row>
    <row r="95" spans="1:5" ht="12.75">
      <c r="A95">
        <v>90</v>
      </c>
      <c r="B95" s="13"/>
      <c r="C95" s="46" t="s">
        <v>166</v>
      </c>
      <c r="D95" s="122" t="s">
        <v>91</v>
      </c>
      <c r="E95" s="119">
        <v>0</v>
      </c>
    </row>
    <row r="96" spans="1:5" ht="12.75">
      <c r="A96">
        <v>91</v>
      </c>
      <c r="B96" s="13"/>
      <c r="C96" s="46" t="s">
        <v>167</v>
      </c>
      <c r="D96" s="130" t="s">
        <v>91</v>
      </c>
      <c r="E96" s="330">
        <v>0</v>
      </c>
    </row>
    <row r="97" spans="2:5" ht="38.25" customHeight="1">
      <c r="B97" s="373" t="s">
        <v>359</v>
      </c>
      <c r="C97" s="374"/>
      <c r="D97" s="374"/>
      <c r="E97" s="375"/>
    </row>
    <row r="98" spans="2:5" ht="30" customHeight="1">
      <c r="B98" s="373" t="s">
        <v>360</v>
      </c>
      <c r="C98" s="374"/>
      <c r="D98" s="374"/>
      <c r="E98" s="375"/>
    </row>
    <row r="99" spans="2:5" ht="25.5" customHeight="1">
      <c r="B99" s="373" t="s">
        <v>361</v>
      </c>
      <c r="C99" s="374"/>
      <c r="D99" s="374"/>
      <c r="E99" s="375"/>
    </row>
    <row r="100" spans="2:5" ht="28.5" customHeight="1">
      <c r="B100" s="373" t="s">
        <v>364</v>
      </c>
      <c r="C100" s="374"/>
      <c r="D100" s="374"/>
      <c r="E100" s="375"/>
    </row>
    <row r="101" spans="2:5" ht="28.5" customHeight="1" thickBot="1">
      <c r="B101" s="408" t="s">
        <v>362</v>
      </c>
      <c r="C101" s="409"/>
      <c r="D101" s="409"/>
      <c r="E101" s="410"/>
    </row>
  </sheetData>
  <sheetProtection/>
  <mergeCells count="38">
    <mergeCell ref="B1:E1"/>
    <mergeCell ref="B2:E2"/>
    <mergeCell ref="B3:E3"/>
    <mergeCell ref="D4:D5"/>
    <mergeCell ref="E4:E5"/>
    <mergeCell ref="B6:E6"/>
    <mergeCell ref="C7:E7"/>
    <mergeCell ref="C10:E10"/>
    <mergeCell ref="C13:E13"/>
    <mergeCell ref="C16:E16"/>
    <mergeCell ref="C19:E19"/>
    <mergeCell ref="B22:E22"/>
    <mergeCell ref="B23:E23"/>
    <mergeCell ref="B35:E35"/>
    <mergeCell ref="B40:E40"/>
    <mergeCell ref="C42:E42"/>
    <mergeCell ref="C45:E45"/>
    <mergeCell ref="C48:E48"/>
    <mergeCell ref="C51:E51"/>
    <mergeCell ref="B54:E54"/>
    <mergeCell ref="B56:E56"/>
    <mergeCell ref="C57:E57"/>
    <mergeCell ref="C60:E60"/>
    <mergeCell ref="C63:E63"/>
    <mergeCell ref="C66:E66"/>
    <mergeCell ref="B69:E69"/>
    <mergeCell ref="C70:E70"/>
    <mergeCell ref="C73:E73"/>
    <mergeCell ref="C76:E76"/>
    <mergeCell ref="C79:E79"/>
    <mergeCell ref="B97:E97"/>
    <mergeCell ref="B98:E98"/>
    <mergeCell ref="B99:E99"/>
    <mergeCell ref="B101:E101"/>
    <mergeCell ref="B100:E100"/>
    <mergeCell ref="C82:E82"/>
    <mergeCell ref="C85:E85"/>
    <mergeCell ref="B88:E88"/>
  </mergeCells>
  <printOptions horizontalCentered="1"/>
  <pageMargins left="0.25" right="0.25" top="0.75" bottom="0.75" header="0.3" footer="0.3"/>
  <pageSetup horizontalDpi="600" verticalDpi="600" orientation="portrait" scale="85"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4" man="1"/>
  </rowBreaks>
</worksheet>
</file>

<file path=xl/worksheets/sheet7.xml><?xml version="1.0" encoding="utf-8"?>
<worksheet xmlns="http://schemas.openxmlformats.org/spreadsheetml/2006/main" xmlns:r="http://schemas.openxmlformats.org/officeDocument/2006/relationships">
  <dimension ref="A1:E101"/>
  <sheetViews>
    <sheetView showGridLines="0" view="pageBreakPreview" zoomScaleSheetLayoutView="100" zoomScalePageLayoutView="0" workbookViewId="0" topLeftCell="A79">
      <selection activeCell="B97" sqref="B97:E97"/>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59" t="s">
        <v>66</v>
      </c>
      <c r="C1" s="360"/>
      <c r="D1" s="360"/>
      <c r="E1" s="361"/>
    </row>
    <row r="2" spans="2:5" ht="15.75">
      <c r="B2" s="370" t="s">
        <v>48</v>
      </c>
      <c r="C2" s="397"/>
      <c r="D2" s="397"/>
      <c r="E2" s="398"/>
    </row>
    <row r="3" spans="2:5" ht="16.5" thickBot="1">
      <c r="B3" s="399" t="s">
        <v>200</v>
      </c>
      <c r="C3" s="400"/>
      <c r="D3" s="400"/>
      <c r="E3" s="401"/>
    </row>
    <row r="4" spans="2:5" ht="12.75">
      <c r="B4" s="50"/>
      <c r="C4" s="51"/>
      <c r="D4" s="365" t="s">
        <v>69</v>
      </c>
      <c r="E4" s="365" t="s">
        <v>70</v>
      </c>
    </row>
    <row r="5" spans="2:5" ht="13.5" thickBot="1">
      <c r="B5" s="52"/>
      <c r="C5" s="53"/>
      <c r="D5" s="366"/>
      <c r="E5" s="366"/>
    </row>
    <row r="6" spans="1:5" ht="13.5" thickBot="1">
      <c r="A6">
        <v>1</v>
      </c>
      <c r="B6" s="402" t="s">
        <v>58</v>
      </c>
      <c r="C6" s="403"/>
      <c r="D6" s="403"/>
      <c r="E6" s="404"/>
    </row>
    <row r="7" spans="1:5" ht="12.75">
      <c r="A7">
        <v>2</v>
      </c>
      <c r="B7" s="17"/>
      <c r="C7" s="394" t="s">
        <v>24</v>
      </c>
      <c r="D7" s="395"/>
      <c r="E7" s="396"/>
    </row>
    <row r="8" spans="1:5" ht="12.75">
      <c r="A8">
        <v>3</v>
      </c>
      <c r="B8" s="13"/>
      <c r="C8" s="46" t="s">
        <v>188</v>
      </c>
      <c r="D8" s="79">
        <v>182</v>
      </c>
      <c r="E8" s="80">
        <v>1457</v>
      </c>
    </row>
    <row r="9" spans="1:5" ht="12.75">
      <c r="A9">
        <v>4</v>
      </c>
      <c r="B9" s="13"/>
      <c r="C9" s="46" t="s">
        <v>182</v>
      </c>
      <c r="D9" s="296" t="s">
        <v>91</v>
      </c>
      <c r="E9" s="76">
        <v>0.2938</v>
      </c>
    </row>
    <row r="10" spans="1:5" ht="12.75">
      <c r="A10">
        <v>5</v>
      </c>
      <c r="B10" s="17"/>
      <c r="C10" s="379" t="s">
        <v>25</v>
      </c>
      <c r="D10" s="380"/>
      <c r="E10" s="382"/>
    </row>
    <row r="11" spans="1:5" ht="12.75">
      <c r="A11">
        <v>6</v>
      </c>
      <c r="B11" s="13"/>
      <c r="C11" s="46" t="s">
        <v>189</v>
      </c>
      <c r="D11" s="82">
        <v>16</v>
      </c>
      <c r="E11" s="83">
        <v>504</v>
      </c>
    </row>
    <row r="12" spans="1:5" ht="12.75">
      <c r="A12">
        <v>7</v>
      </c>
      <c r="B12" s="13"/>
      <c r="C12" s="46" t="s">
        <v>182</v>
      </c>
      <c r="D12" s="297" t="s">
        <v>91</v>
      </c>
      <c r="E12" s="75">
        <v>0.1016</v>
      </c>
    </row>
    <row r="13" spans="1:5" ht="12.75">
      <c r="A13">
        <v>8</v>
      </c>
      <c r="B13" s="13"/>
      <c r="C13" s="379" t="s">
        <v>178</v>
      </c>
      <c r="D13" s="392"/>
      <c r="E13" s="393"/>
    </row>
    <row r="14" spans="1:5" ht="12.75">
      <c r="A14">
        <v>9</v>
      </c>
      <c r="B14" s="13"/>
      <c r="C14" s="46" t="s">
        <v>190</v>
      </c>
      <c r="D14" s="82">
        <v>54</v>
      </c>
      <c r="E14" s="83">
        <v>2130</v>
      </c>
    </row>
    <row r="15" spans="1:5" ht="12.75">
      <c r="A15">
        <v>10</v>
      </c>
      <c r="B15" s="13"/>
      <c r="C15" s="46" t="s">
        <v>183</v>
      </c>
      <c r="D15" s="298" t="s">
        <v>91</v>
      </c>
      <c r="E15" s="75">
        <v>0.4294</v>
      </c>
    </row>
    <row r="16" spans="1:5" ht="12.75">
      <c r="A16">
        <v>11</v>
      </c>
      <c r="B16" s="13"/>
      <c r="C16" s="379" t="s">
        <v>184</v>
      </c>
      <c r="D16" s="392"/>
      <c r="E16" s="393"/>
    </row>
    <row r="17" spans="1:5" ht="12.75">
      <c r="A17">
        <v>12</v>
      </c>
      <c r="B17" s="13"/>
      <c r="C17" s="46" t="s">
        <v>191</v>
      </c>
      <c r="D17" s="82">
        <v>869</v>
      </c>
      <c r="E17" s="108" t="s">
        <v>91</v>
      </c>
    </row>
    <row r="18" spans="1:5" ht="12.75">
      <c r="A18">
        <v>13</v>
      </c>
      <c r="B18" s="13"/>
      <c r="C18" s="46" t="s">
        <v>183</v>
      </c>
      <c r="D18" s="299" t="s">
        <v>91</v>
      </c>
      <c r="E18" s="108" t="s">
        <v>91</v>
      </c>
    </row>
    <row r="19" spans="1:5" ht="12.75">
      <c r="A19">
        <v>14</v>
      </c>
      <c r="B19" s="13"/>
      <c r="C19" s="379" t="s">
        <v>89</v>
      </c>
      <c r="D19" s="392"/>
      <c r="E19" s="393"/>
    </row>
    <row r="20" spans="1:5" ht="12.75">
      <c r="A20">
        <v>15</v>
      </c>
      <c r="B20" s="13"/>
      <c r="C20" s="43" t="s">
        <v>192</v>
      </c>
      <c r="D20" s="300" t="s">
        <v>91</v>
      </c>
      <c r="E20" s="83">
        <v>4960</v>
      </c>
    </row>
    <row r="21" spans="1:5" ht="26.25" thickBot="1">
      <c r="A21">
        <v>16</v>
      </c>
      <c r="B21" s="13"/>
      <c r="C21" s="25" t="s">
        <v>90</v>
      </c>
      <c r="D21" s="82">
        <v>1</v>
      </c>
      <c r="E21" s="83">
        <v>1</v>
      </c>
    </row>
    <row r="22" spans="1:5" ht="13.5" thickBot="1">
      <c r="A22">
        <v>17</v>
      </c>
      <c r="B22" s="376" t="s">
        <v>55</v>
      </c>
      <c r="C22" s="377"/>
      <c r="D22" s="377"/>
      <c r="E22" s="378"/>
    </row>
    <row r="23" spans="1:5" ht="13.5" thickBot="1">
      <c r="A23">
        <v>18</v>
      </c>
      <c r="B23" s="389" t="s">
        <v>52</v>
      </c>
      <c r="C23" s="390"/>
      <c r="D23" s="390"/>
      <c r="E23" s="391"/>
    </row>
    <row r="24" spans="1:5" ht="12.75">
      <c r="A24">
        <v>19</v>
      </c>
      <c r="B24" s="13"/>
      <c r="C24" s="12" t="s">
        <v>71</v>
      </c>
      <c r="D24" s="301" t="s">
        <v>91</v>
      </c>
      <c r="E24" s="301" t="s">
        <v>91</v>
      </c>
    </row>
    <row r="25" spans="1:5" ht="12.75">
      <c r="A25">
        <v>20</v>
      </c>
      <c r="B25" s="13"/>
      <c r="C25" s="46" t="s">
        <v>72</v>
      </c>
      <c r="D25" s="301" t="s">
        <v>91</v>
      </c>
      <c r="E25" s="301" t="s">
        <v>91</v>
      </c>
    </row>
    <row r="26" spans="1:5" ht="12.75">
      <c r="A26">
        <v>21</v>
      </c>
      <c r="B26" s="13"/>
      <c r="C26" s="46" t="s">
        <v>73</v>
      </c>
      <c r="D26" s="301" t="s">
        <v>91</v>
      </c>
      <c r="E26" s="301" t="s">
        <v>91</v>
      </c>
    </row>
    <row r="27" spans="1:5" ht="12.75">
      <c r="A27">
        <v>22</v>
      </c>
      <c r="B27" s="13"/>
      <c r="C27" s="46" t="s">
        <v>74</v>
      </c>
      <c r="D27" s="301" t="s">
        <v>91</v>
      </c>
      <c r="E27" s="301" t="s">
        <v>91</v>
      </c>
    </row>
    <row r="28" spans="1:5" ht="12.75">
      <c r="A28">
        <v>23</v>
      </c>
      <c r="B28" s="13"/>
      <c r="C28" s="46" t="s">
        <v>62</v>
      </c>
      <c r="D28" s="301" t="s">
        <v>91</v>
      </c>
      <c r="E28" s="301" t="s">
        <v>91</v>
      </c>
    </row>
    <row r="29" spans="1:5" ht="12.75">
      <c r="A29">
        <v>24</v>
      </c>
      <c r="B29" s="13"/>
      <c r="C29" s="46" t="s">
        <v>63</v>
      </c>
      <c r="D29" s="301" t="s">
        <v>91</v>
      </c>
      <c r="E29" s="301" t="s">
        <v>91</v>
      </c>
    </row>
    <row r="30" spans="1:5" ht="12.75">
      <c r="A30">
        <v>25</v>
      </c>
      <c r="B30" s="13"/>
      <c r="C30" s="11" t="s">
        <v>92</v>
      </c>
      <c r="D30" s="301" t="s">
        <v>91</v>
      </c>
      <c r="E30" s="301" t="s">
        <v>91</v>
      </c>
    </row>
    <row r="31" spans="1:5" ht="12.75">
      <c r="A31">
        <v>26</v>
      </c>
      <c r="B31" s="13"/>
      <c r="C31" s="11" t="s">
        <v>93</v>
      </c>
      <c r="D31" s="301" t="s">
        <v>91</v>
      </c>
      <c r="E31" s="301" t="s">
        <v>91</v>
      </c>
    </row>
    <row r="32" spans="1:5" ht="12.75">
      <c r="A32">
        <v>27</v>
      </c>
      <c r="B32" s="13"/>
      <c r="C32" s="11" t="s">
        <v>201</v>
      </c>
      <c r="D32" s="301" t="s">
        <v>91</v>
      </c>
      <c r="E32" s="301" t="s">
        <v>91</v>
      </c>
    </row>
    <row r="33" spans="1:5" ht="12.75">
      <c r="A33">
        <v>28</v>
      </c>
      <c r="B33" s="13"/>
      <c r="C33" s="11" t="s">
        <v>75</v>
      </c>
      <c r="D33" s="303" t="s">
        <v>91</v>
      </c>
      <c r="E33" s="302" t="s">
        <v>91</v>
      </c>
    </row>
    <row r="34" spans="1:5" ht="13.5" thickBot="1">
      <c r="A34">
        <v>29</v>
      </c>
      <c r="B34" s="13"/>
      <c r="C34" s="11" t="s">
        <v>0</v>
      </c>
      <c r="D34" s="89">
        <v>15288.42</v>
      </c>
      <c r="E34" s="90">
        <v>15714.71</v>
      </c>
    </row>
    <row r="35" spans="1:5" ht="13.5" thickBot="1">
      <c r="A35">
        <v>30</v>
      </c>
      <c r="B35" s="389" t="s">
        <v>57</v>
      </c>
      <c r="C35" s="390"/>
      <c r="D35" s="390"/>
      <c r="E35" s="391"/>
    </row>
    <row r="36" spans="1:5" ht="12.75">
      <c r="A36">
        <v>31</v>
      </c>
      <c r="B36" s="21"/>
      <c r="C36" s="54" t="s">
        <v>168</v>
      </c>
      <c r="D36" s="92">
        <v>4093704.17</v>
      </c>
      <c r="E36" s="94">
        <v>27153372.78</v>
      </c>
    </row>
    <row r="37" spans="1:5" ht="12.75">
      <c r="A37">
        <v>32</v>
      </c>
      <c r="B37" s="21"/>
      <c r="C37" s="22" t="s">
        <v>53</v>
      </c>
      <c r="D37" s="113" t="s">
        <v>91</v>
      </c>
      <c r="E37" s="114" t="s">
        <v>91</v>
      </c>
    </row>
    <row r="38" spans="1:5" ht="12.75">
      <c r="A38">
        <v>33</v>
      </c>
      <c r="B38" s="47"/>
      <c r="C38" s="18" t="s">
        <v>169</v>
      </c>
      <c r="D38" s="115" t="s">
        <v>91</v>
      </c>
      <c r="E38" s="116" t="s">
        <v>91</v>
      </c>
    </row>
    <row r="39" spans="1:5" ht="13.5" thickBot="1">
      <c r="A39">
        <v>34</v>
      </c>
      <c r="B39" s="13"/>
      <c r="C39" s="59" t="s">
        <v>82</v>
      </c>
      <c r="D39" s="109" t="s">
        <v>91</v>
      </c>
      <c r="E39" s="110" t="s">
        <v>91</v>
      </c>
    </row>
    <row r="40" spans="1:5" ht="13.5" thickBot="1">
      <c r="A40">
        <v>35</v>
      </c>
      <c r="B40" s="389" t="s">
        <v>56</v>
      </c>
      <c r="C40" s="390"/>
      <c r="D40" s="390"/>
      <c r="E40" s="391"/>
    </row>
    <row r="41" spans="1:5" ht="12.75">
      <c r="A41">
        <v>36</v>
      </c>
      <c r="B41" s="13"/>
      <c r="C41" s="46" t="s">
        <v>76</v>
      </c>
      <c r="D41" s="305" t="s">
        <v>91</v>
      </c>
      <c r="E41" s="304" t="s">
        <v>91</v>
      </c>
    </row>
    <row r="42" spans="1:5" ht="12.75">
      <c r="A42">
        <v>37</v>
      </c>
      <c r="B42" s="17"/>
      <c r="C42" s="379" t="s">
        <v>15</v>
      </c>
      <c r="D42" s="380"/>
      <c r="E42" s="382"/>
    </row>
    <row r="43" spans="1:5" ht="12.75">
      <c r="A43">
        <v>38</v>
      </c>
      <c r="B43" s="13"/>
      <c r="C43" s="46" t="s">
        <v>21</v>
      </c>
      <c r="D43" s="79">
        <v>182</v>
      </c>
      <c r="E43" s="80">
        <v>1457</v>
      </c>
    </row>
    <row r="44" spans="1:5" ht="12.75">
      <c r="A44">
        <v>39</v>
      </c>
      <c r="B44" s="13"/>
      <c r="C44" s="46" t="s">
        <v>20</v>
      </c>
      <c r="D44" s="73">
        <v>1</v>
      </c>
      <c r="E44" s="76">
        <v>1</v>
      </c>
    </row>
    <row r="45" spans="1:5" ht="12.75">
      <c r="A45">
        <v>40</v>
      </c>
      <c r="B45" s="17"/>
      <c r="C45" s="379" t="s">
        <v>50</v>
      </c>
      <c r="D45" s="380"/>
      <c r="E45" s="382"/>
    </row>
    <row r="46" spans="1:5" ht="12.75">
      <c r="A46">
        <v>41</v>
      </c>
      <c r="B46" s="13"/>
      <c r="C46" s="46" t="s">
        <v>21</v>
      </c>
      <c r="D46" s="79">
        <v>0</v>
      </c>
      <c r="E46" s="80">
        <v>0</v>
      </c>
    </row>
    <row r="47" spans="1:5" ht="12.75">
      <c r="A47">
        <v>42</v>
      </c>
      <c r="B47" s="13"/>
      <c r="C47" s="11" t="s">
        <v>20</v>
      </c>
      <c r="D47" s="73">
        <v>0</v>
      </c>
      <c r="E47" s="76">
        <v>0</v>
      </c>
    </row>
    <row r="48" spans="1:5" ht="12.75">
      <c r="A48">
        <v>43</v>
      </c>
      <c r="B48" s="13"/>
      <c r="C48" s="379" t="s">
        <v>23</v>
      </c>
      <c r="D48" s="380"/>
      <c r="E48" s="382"/>
    </row>
    <row r="49" spans="1:5" ht="12.75">
      <c r="A49">
        <v>44</v>
      </c>
      <c r="B49" s="13"/>
      <c r="C49" s="46" t="s">
        <v>21</v>
      </c>
      <c r="D49" s="79">
        <v>0</v>
      </c>
      <c r="E49" s="80">
        <v>0</v>
      </c>
    </row>
    <row r="50" spans="1:5" ht="12.75">
      <c r="A50">
        <v>45</v>
      </c>
      <c r="B50" s="13"/>
      <c r="C50" s="11" t="s">
        <v>20</v>
      </c>
      <c r="D50" s="73">
        <v>0</v>
      </c>
      <c r="E50" s="76">
        <v>0</v>
      </c>
    </row>
    <row r="51" spans="1:5" ht="12.75">
      <c r="A51">
        <v>46</v>
      </c>
      <c r="B51" s="13"/>
      <c r="C51" s="379" t="s">
        <v>51</v>
      </c>
      <c r="D51" s="380"/>
      <c r="E51" s="382"/>
    </row>
    <row r="52" spans="1:5" ht="12.75">
      <c r="A52">
        <v>47</v>
      </c>
      <c r="B52" s="13"/>
      <c r="C52" s="46" t="s">
        <v>21</v>
      </c>
      <c r="D52" s="79">
        <v>0</v>
      </c>
      <c r="E52" s="80">
        <v>0</v>
      </c>
    </row>
    <row r="53" spans="1:5" ht="13.5" thickBot="1">
      <c r="A53">
        <v>48</v>
      </c>
      <c r="B53" s="16"/>
      <c r="C53" s="48" t="s">
        <v>20</v>
      </c>
      <c r="D53" s="73">
        <v>0</v>
      </c>
      <c r="E53" s="76">
        <v>0</v>
      </c>
    </row>
    <row r="54" spans="1:5" ht="13.5" thickBot="1">
      <c r="A54">
        <v>49</v>
      </c>
      <c r="B54" s="383" t="s">
        <v>49</v>
      </c>
      <c r="C54" s="384"/>
      <c r="D54" s="384"/>
      <c r="E54" s="385"/>
    </row>
    <row r="55" spans="1:5" ht="26.25" thickBot="1">
      <c r="A55">
        <v>50</v>
      </c>
      <c r="B55" s="23"/>
      <c r="C55" s="59" t="s">
        <v>78</v>
      </c>
      <c r="D55" s="95">
        <v>193</v>
      </c>
      <c r="E55" s="80">
        <v>1443</v>
      </c>
    </row>
    <row r="56" spans="1:5" ht="13.5" thickBot="1">
      <c r="A56">
        <v>51</v>
      </c>
      <c r="B56" s="376" t="s">
        <v>59</v>
      </c>
      <c r="C56" s="377"/>
      <c r="D56" s="377"/>
      <c r="E56" s="378"/>
    </row>
    <row r="57" spans="1:5" ht="12.75">
      <c r="A57">
        <v>52</v>
      </c>
      <c r="B57" s="17"/>
      <c r="C57" s="386" t="s">
        <v>18</v>
      </c>
      <c r="D57" s="387"/>
      <c r="E57" s="388"/>
    </row>
    <row r="58" spans="1:5" ht="12.75">
      <c r="A58">
        <v>53</v>
      </c>
      <c r="B58" s="13"/>
      <c r="C58" s="46" t="s">
        <v>21</v>
      </c>
      <c r="D58" s="79">
        <v>2</v>
      </c>
      <c r="E58" s="80">
        <v>12</v>
      </c>
    </row>
    <row r="59" spans="1:5" ht="12.75">
      <c r="A59">
        <v>54</v>
      </c>
      <c r="B59" s="13"/>
      <c r="C59" s="11" t="s">
        <v>20</v>
      </c>
      <c r="D59" s="74">
        <v>0.0104</v>
      </c>
      <c r="E59" s="75">
        <v>0.0083</v>
      </c>
    </row>
    <row r="60" spans="1:5" ht="12.75">
      <c r="A60">
        <v>55</v>
      </c>
      <c r="B60" s="13"/>
      <c r="C60" s="379" t="s">
        <v>179</v>
      </c>
      <c r="D60" s="380"/>
      <c r="E60" s="381"/>
    </row>
    <row r="61" spans="1:5" ht="12.75">
      <c r="A61">
        <v>56</v>
      </c>
      <c r="B61" s="13"/>
      <c r="C61" s="46" t="s">
        <v>21</v>
      </c>
      <c r="D61" s="79">
        <v>0</v>
      </c>
      <c r="E61" s="80">
        <v>0</v>
      </c>
    </row>
    <row r="62" spans="1:5" ht="12.75">
      <c r="A62">
        <v>57</v>
      </c>
      <c r="B62" s="13"/>
      <c r="C62" s="11" t="s">
        <v>20</v>
      </c>
      <c r="D62" s="74">
        <v>0</v>
      </c>
      <c r="E62" s="75">
        <v>0</v>
      </c>
    </row>
    <row r="63" spans="1:5" ht="12.75">
      <c r="A63">
        <v>58</v>
      </c>
      <c r="B63" s="17"/>
      <c r="C63" s="379" t="s">
        <v>26</v>
      </c>
      <c r="D63" s="380"/>
      <c r="E63" s="381"/>
    </row>
    <row r="64" spans="1:5" ht="12.75">
      <c r="A64">
        <v>59</v>
      </c>
      <c r="B64" s="13"/>
      <c r="C64" s="46" t="s">
        <v>21</v>
      </c>
      <c r="D64" s="79">
        <v>0</v>
      </c>
      <c r="E64" s="80">
        <v>0</v>
      </c>
    </row>
    <row r="65" spans="1:5" ht="12.75">
      <c r="A65">
        <v>60</v>
      </c>
      <c r="B65" s="13"/>
      <c r="C65" s="11" t="s">
        <v>20</v>
      </c>
      <c r="D65" s="74">
        <v>0</v>
      </c>
      <c r="E65" s="75">
        <v>0</v>
      </c>
    </row>
    <row r="66" spans="1:5" ht="12.75">
      <c r="A66">
        <v>61</v>
      </c>
      <c r="B66" s="17"/>
      <c r="C66" s="379" t="s">
        <v>19</v>
      </c>
      <c r="D66" s="380"/>
      <c r="E66" s="381"/>
    </row>
    <row r="67" spans="1:5" ht="12.75">
      <c r="A67">
        <v>62</v>
      </c>
      <c r="B67" s="13"/>
      <c r="C67" s="46" t="s">
        <v>21</v>
      </c>
      <c r="D67" s="79">
        <v>0</v>
      </c>
      <c r="E67" s="80">
        <v>2</v>
      </c>
    </row>
    <row r="68" spans="1:5" ht="13.5" thickBot="1">
      <c r="A68">
        <v>63</v>
      </c>
      <c r="B68" s="13"/>
      <c r="C68" s="11" t="s">
        <v>20</v>
      </c>
      <c r="D68" s="74">
        <v>0</v>
      </c>
      <c r="E68" s="75">
        <v>0.0014</v>
      </c>
    </row>
    <row r="69" spans="1:5" ht="13.5" thickBot="1">
      <c r="A69">
        <v>64</v>
      </c>
      <c r="B69" s="376" t="s">
        <v>60</v>
      </c>
      <c r="C69" s="377"/>
      <c r="D69" s="377"/>
      <c r="E69" s="378"/>
    </row>
    <row r="70" spans="1:5" ht="12.75">
      <c r="A70">
        <v>65</v>
      </c>
      <c r="B70" s="13"/>
      <c r="C70" s="386" t="s">
        <v>180</v>
      </c>
      <c r="D70" s="387"/>
      <c r="E70" s="388"/>
    </row>
    <row r="71" spans="1:5" ht="12.75">
      <c r="A71">
        <v>66</v>
      </c>
      <c r="B71" s="13"/>
      <c r="C71" s="18" t="s">
        <v>27</v>
      </c>
      <c r="D71" s="306" t="s">
        <v>91</v>
      </c>
      <c r="E71" s="308" t="s">
        <v>91</v>
      </c>
    </row>
    <row r="72" spans="1:5" ht="12.75">
      <c r="A72">
        <v>67</v>
      </c>
      <c r="B72" s="13"/>
      <c r="C72" s="18" t="s">
        <v>20</v>
      </c>
      <c r="D72" s="307" t="s">
        <v>91</v>
      </c>
      <c r="E72" s="309" t="s">
        <v>91</v>
      </c>
    </row>
    <row r="73" spans="1:5" ht="12.75">
      <c r="A73">
        <v>68</v>
      </c>
      <c r="B73" s="13"/>
      <c r="C73" s="379" t="s">
        <v>54</v>
      </c>
      <c r="D73" s="380"/>
      <c r="E73" s="381"/>
    </row>
    <row r="74" spans="1:5" ht="12.75">
      <c r="A74">
        <v>69</v>
      </c>
      <c r="B74" s="13"/>
      <c r="C74" s="18" t="s">
        <v>21</v>
      </c>
      <c r="D74" s="310" t="s">
        <v>91</v>
      </c>
      <c r="E74" s="312" t="s">
        <v>91</v>
      </c>
    </row>
    <row r="75" spans="1:5" ht="12.75">
      <c r="A75">
        <v>70</v>
      </c>
      <c r="B75" s="13"/>
      <c r="C75" s="18" t="s">
        <v>20</v>
      </c>
      <c r="D75" s="311" t="s">
        <v>91</v>
      </c>
      <c r="E75" s="313" t="s">
        <v>91</v>
      </c>
    </row>
    <row r="76" spans="1:5" ht="12.75">
      <c r="A76">
        <v>71</v>
      </c>
      <c r="B76" s="13"/>
      <c r="C76" s="379" t="s">
        <v>65</v>
      </c>
      <c r="D76" s="380"/>
      <c r="E76" s="381"/>
    </row>
    <row r="77" spans="1:5" ht="12.75">
      <c r="A77">
        <v>72</v>
      </c>
      <c r="B77" s="13"/>
      <c r="C77" s="18" t="s">
        <v>21</v>
      </c>
      <c r="D77" s="314" t="s">
        <v>91</v>
      </c>
      <c r="E77" s="316" t="s">
        <v>91</v>
      </c>
    </row>
    <row r="78" spans="1:5" ht="12.75">
      <c r="A78">
        <v>73</v>
      </c>
      <c r="B78" s="13"/>
      <c r="C78" s="18" t="s">
        <v>20</v>
      </c>
      <c r="D78" s="315" t="s">
        <v>91</v>
      </c>
      <c r="E78" s="317" t="s">
        <v>91</v>
      </c>
    </row>
    <row r="79" spans="1:5" ht="12.75">
      <c r="A79">
        <v>74</v>
      </c>
      <c r="B79" s="47"/>
      <c r="C79" s="379" t="s">
        <v>19</v>
      </c>
      <c r="D79" s="380"/>
      <c r="E79" s="381"/>
    </row>
    <row r="80" spans="1:5" ht="12.75">
      <c r="A80">
        <v>75</v>
      </c>
      <c r="B80" s="47"/>
      <c r="C80" s="18" t="s">
        <v>21</v>
      </c>
      <c r="D80" s="119" t="s">
        <v>91</v>
      </c>
      <c r="E80" s="120" t="s">
        <v>91</v>
      </c>
    </row>
    <row r="81" spans="1:5" ht="12.75">
      <c r="A81">
        <v>76</v>
      </c>
      <c r="B81" s="47"/>
      <c r="C81" s="43" t="s">
        <v>20</v>
      </c>
      <c r="D81" s="119" t="s">
        <v>91</v>
      </c>
      <c r="E81" s="120" t="s">
        <v>91</v>
      </c>
    </row>
    <row r="82" spans="1:5" ht="12.75">
      <c r="A82">
        <v>77</v>
      </c>
      <c r="B82" s="47"/>
      <c r="C82" s="379" t="s">
        <v>26</v>
      </c>
      <c r="D82" s="380"/>
      <c r="E82" s="381"/>
    </row>
    <row r="83" spans="1:5" ht="12.75">
      <c r="A83">
        <v>78</v>
      </c>
      <c r="B83" s="47"/>
      <c r="C83" s="18" t="s">
        <v>21</v>
      </c>
      <c r="D83" s="119" t="s">
        <v>91</v>
      </c>
      <c r="E83" s="120" t="s">
        <v>91</v>
      </c>
    </row>
    <row r="84" spans="1:5" ht="12.75">
      <c r="A84">
        <v>79</v>
      </c>
      <c r="B84" s="47"/>
      <c r="C84" s="43" t="s">
        <v>20</v>
      </c>
      <c r="D84" s="119" t="s">
        <v>91</v>
      </c>
      <c r="E84" s="120" t="s">
        <v>91</v>
      </c>
    </row>
    <row r="85" spans="1:5" ht="12.75">
      <c r="A85">
        <v>80</v>
      </c>
      <c r="B85" s="47"/>
      <c r="C85" s="379" t="s">
        <v>185</v>
      </c>
      <c r="D85" s="380"/>
      <c r="E85" s="381"/>
    </row>
    <row r="86" spans="1:5" ht="12.75">
      <c r="A86">
        <v>81</v>
      </c>
      <c r="B86" s="47"/>
      <c r="C86" s="46" t="s">
        <v>21</v>
      </c>
      <c r="D86" s="96">
        <v>191</v>
      </c>
      <c r="E86" s="98">
        <v>1429</v>
      </c>
    </row>
    <row r="87" spans="1:5" ht="13.5" thickBot="1">
      <c r="A87">
        <v>82</v>
      </c>
      <c r="B87" s="47"/>
      <c r="C87" s="11" t="s">
        <v>20</v>
      </c>
      <c r="D87" s="84">
        <v>0.9896</v>
      </c>
      <c r="E87" s="97">
        <v>0.9903</v>
      </c>
    </row>
    <row r="88" spans="1:5" ht="13.5" thickBot="1">
      <c r="A88">
        <v>83</v>
      </c>
      <c r="B88" s="376" t="s">
        <v>202</v>
      </c>
      <c r="C88" s="377"/>
      <c r="D88" s="377"/>
      <c r="E88" s="378"/>
    </row>
    <row r="89" spans="1:5" ht="12.75">
      <c r="A89">
        <v>84</v>
      </c>
      <c r="B89" s="126"/>
      <c r="C89" s="127" t="s">
        <v>162</v>
      </c>
      <c r="D89" s="128" t="s">
        <v>91</v>
      </c>
      <c r="E89" s="323">
        <v>1101</v>
      </c>
    </row>
    <row r="90" spans="1:5" ht="12.75">
      <c r="A90">
        <v>85</v>
      </c>
      <c r="B90" s="13"/>
      <c r="C90" s="46" t="s">
        <v>163</v>
      </c>
      <c r="D90" s="122" t="s">
        <v>91</v>
      </c>
      <c r="E90" s="329">
        <v>1</v>
      </c>
    </row>
    <row r="91" spans="1:5" ht="12.75">
      <c r="A91">
        <v>86</v>
      </c>
      <c r="B91" s="13"/>
      <c r="C91" s="46" t="s">
        <v>164</v>
      </c>
      <c r="D91" s="122" t="s">
        <v>91</v>
      </c>
      <c r="E91" s="119">
        <v>760</v>
      </c>
    </row>
    <row r="92" spans="1:5" ht="12.75">
      <c r="A92">
        <v>87</v>
      </c>
      <c r="B92" s="13"/>
      <c r="C92" s="46" t="s">
        <v>165</v>
      </c>
      <c r="D92" s="122" t="s">
        <v>91</v>
      </c>
      <c r="E92" s="329">
        <v>0.9974</v>
      </c>
    </row>
    <row r="93" spans="1:5" ht="12.75">
      <c r="A93">
        <v>88</v>
      </c>
      <c r="B93" s="13"/>
      <c r="C93" s="18" t="s">
        <v>186</v>
      </c>
      <c r="D93" s="122" t="s">
        <v>91</v>
      </c>
      <c r="E93" s="119">
        <v>390</v>
      </c>
    </row>
    <row r="94" spans="1:5" ht="12.75">
      <c r="A94">
        <v>89</v>
      </c>
      <c r="B94" s="13"/>
      <c r="C94" s="18" t="s">
        <v>187</v>
      </c>
      <c r="D94" s="122" t="s">
        <v>91</v>
      </c>
      <c r="E94" s="329">
        <v>0.9726</v>
      </c>
    </row>
    <row r="95" spans="1:5" ht="12.75">
      <c r="A95">
        <v>90</v>
      </c>
      <c r="B95" s="13"/>
      <c r="C95" s="46" t="s">
        <v>166</v>
      </c>
      <c r="D95" s="122" t="s">
        <v>91</v>
      </c>
      <c r="E95" s="119">
        <v>0</v>
      </c>
    </row>
    <row r="96" spans="1:5" ht="12.75">
      <c r="A96">
        <v>91</v>
      </c>
      <c r="B96" s="55"/>
      <c r="C96" s="49" t="s">
        <v>167</v>
      </c>
      <c r="D96" s="122" t="s">
        <v>91</v>
      </c>
      <c r="E96" s="329">
        <v>0</v>
      </c>
    </row>
    <row r="97" spans="2:5" ht="44.25" customHeight="1">
      <c r="B97" s="373" t="s">
        <v>356</v>
      </c>
      <c r="C97" s="374"/>
      <c r="D97" s="374"/>
      <c r="E97" s="375"/>
    </row>
    <row r="98" spans="2:5" ht="33" customHeight="1">
      <c r="B98" s="373" t="s">
        <v>357</v>
      </c>
      <c r="C98" s="374"/>
      <c r="D98" s="374"/>
      <c r="E98" s="375"/>
    </row>
    <row r="99" spans="2:5" ht="33" customHeight="1">
      <c r="B99" s="373" t="s">
        <v>358</v>
      </c>
      <c r="C99" s="374"/>
      <c r="D99" s="374"/>
      <c r="E99" s="375"/>
    </row>
    <row r="100" spans="2:5" ht="30" customHeight="1" thickBot="1">
      <c r="B100" s="408" t="s">
        <v>363</v>
      </c>
      <c r="C100" s="409"/>
      <c r="D100" s="409"/>
      <c r="E100" s="410"/>
    </row>
    <row r="101" spans="2:5" ht="52.5" customHeight="1" thickBot="1">
      <c r="B101" s="56"/>
      <c r="C101" s="226"/>
      <c r="D101" s="226"/>
      <c r="E101" s="227"/>
    </row>
  </sheetData>
  <sheetProtection/>
  <mergeCells count="37">
    <mergeCell ref="C76:E76"/>
    <mergeCell ref="C79:E79"/>
    <mergeCell ref="B98:E98"/>
    <mergeCell ref="B56:E56"/>
    <mergeCell ref="C57:E57"/>
    <mergeCell ref="C60:E60"/>
    <mergeCell ref="C63:E63"/>
    <mergeCell ref="C82:E82"/>
    <mergeCell ref="C85:E85"/>
    <mergeCell ref="B88:E88"/>
    <mergeCell ref="C66:E66"/>
    <mergeCell ref="B69:E69"/>
    <mergeCell ref="B40:E40"/>
    <mergeCell ref="C42:E42"/>
    <mergeCell ref="C45:E45"/>
    <mergeCell ref="C48:E48"/>
    <mergeCell ref="C51:E51"/>
    <mergeCell ref="C70:E70"/>
    <mergeCell ref="C73:E73"/>
    <mergeCell ref="C10:E10"/>
    <mergeCell ref="B54:E54"/>
    <mergeCell ref="C13:E13"/>
    <mergeCell ref="C16:E16"/>
    <mergeCell ref="C19:E19"/>
    <mergeCell ref="B22:E22"/>
    <mergeCell ref="B23:E23"/>
    <mergeCell ref="B35:E35"/>
    <mergeCell ref="B97:E97"/>
    <mergeCell ref="B99:E99"/>
    <mergeCell ref="B100:E100"/>
    <mergeCell ref="B1:E1"/>
    <mergeCell ref="B2:E2"/>
    <mergeCell ref="B3:E3"/>
    <mergeCell ref="D4:D5"/>
    <mergeCell ref="E4:E5"/>
    <mergeCell ref="B6:E6"/>
    <mergeCell ref="C7:E7"/>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4" man="1"/>
  </rowBreaks>
</worksheet>
</file>

<file path=xl/worksheets/sheet8.xml><?xml version="1.0" encoding="utf-8"?>
<worksheet xmlns="http://schemas.openxmlformats.org/spreadsheetml/2006/main" xmlns:r="http://schemas.openxmlformats.org/officeDocument/2006/relationships">
  <dimension ref="A1:F98"/>
  <sheetViews>
    <sheetView showGridLines="0" tabSelected="1" view="pageBreakPreview" zoomScaleSheetLayoutView="100" zoomScalePageLayoutView="0" workbookViewId="0" topLeftCell="A1">
      <selection activeCell="L14" sqref="L14"/>
    </sheetView>
  </sheetViews>
  <sheetFormatPr defaultColWidth="9.140625" defaultRowHeight="12.75"/>
  <cols>
    <col min="2" max="2" width="11.140625" style="0" customWidth="1"/>
    <col min="3" max="3" width="59.8515625" style="0" customWidth="1"/>
    <col min="4" max="5" width="11.00390625" style="0" customWidth="1"/>
    <col min="6" max="6" width="11.140625" style="0" bestFit="1" customWidth="1"/>
  </cols>
  <sheetData>
    <row r="1" spans="2:5" ht="21" thickBot="1">
      <c r="B1" s="359" t="s">
        <v>66</v>
      </c>
      <c r="C1" s="360"/>
      <c r="D1" s="360"/>
      <c r="E1" s="361"/>
    </row>
    <row r="2" spans="2:5" ht="15.75">
      <c r="B2" s="370" t="s">
        <v>48</v>
      </c>
      <c r="C2" s="397"/>
      <c r="D2" s="397"/>
      <c r="E2" s="398"/>
    </row>
    <row r="3" spans="2:5" ht="16.5" thickBot="1">
      <c r="B3" s="399" t="s">
        <v>203</v>
      </c>
      <c r="C3" s="400"/>
      <c r="D3" s="400"/>
      <c r="E3" s="401"/>
    </row>
    <row r="4" spans="2:5" ht="12.75">
      <c r="B4" s="50"/>
      <c r="C4" s="51"/>
      <c r="D4" s="365" t="s">
        <v>69</v>
      </c>
      <c r="E4" s="365" t="s">
        <v>70</v>
      </c>
    </row>
    <row r="5" spans="2:5" ht="13.5" thickBot="1">
      <c r="B5" s="52"/>
      <c r="C5" s="53"/>
      <c r="D5" s="366"/>
      <c r="E5" s="366"/>
    </row>
    <row r="6" spans="1:5" ht="13.5" thickBot="1">
      <c r="A6">
        <v>1</v>
      </c>
      <c r="B6" s="402" t="s">
        <v>58</v>
      </c>
      <c r="C6" s="403"/>
      <c r="D6" s="403"/>
      <c r="E6" s="404"/>
    </row>
    <row r="7" spans="1:5" ht="12.75">
      <c r="A7">
        <v>2</v>
      </c>
      <c r="B7" s="17"/>
      <c r="C7" s="394" t="s">
        <v>204</v>
      </c>
      <c r="D7" s="395"/>
      <c r="E7" s="396"/>
    </row>
    <row r="8" spans="1:5" ht="12.75">
      <c r="A8">
        <v>3</v>
      </c>
      <c r="B8" s="13"/>
      <c r="C8" s="46" t="s">
        <v>188</v>
      </c>
      <c r="D8" s="93">
        <v>1739</v>
      </c>
      <c r="E8" s="105">
        <v>6158</v>
      </c>
    </row>
    <row r="9" spans="1:5" ht="12.75">
      <c r="A9">
        <v>4</v>
      </c>
      <c r="B9" s="13"/>
      <c r="C9" s="46" t="s">
        <v>216</v>
      </c>
      <c r="D9" s="318" t="s">
        <v>91</v>
      </c>
      <c r="E9" s="76">
        <f>E8/E20</f>
        <v>0.9794814696993797</v>
      </c>
    </row>
    <row r="10" spans="1:5" ht="12.75">
      <c r="A10">
        <v>5</v>
      </c>
      <c r="B10" s="13"/>
      <c r="C10" s="379" t="s">
        <v>25</v>
      </c>
      <c r="D10" s="392"/>
      <c r="E10" s="393"/>
    </row>
    <row r="11" spans="1:5" ht="12.75">
      <c r="A11">
        <v>6</v>
      </c>
      <c r="B11" s="13"/>
      <c r="C11" s="46" t="s">
        <v>189</v>
      </c>
      <c r="D11" s="82">
        <v>0</v>
      </c>
      <c r="E11" s="83">
        <v>1</v>
      </c>
    </row>
    <row r="12" spans="1:5" ht="12.75">
      <c r="A12">
        <v>7</v>
      </c>
      <c r="B12" s="13"/>
      <c r="C12" s="46" t="s">
        <v>217</v>
      </c>
      <c r="D12" s="319" t="s">
        <v>91</v>
      </c>
      <c r="E12" s="75">
        <f>E11/E20</f>
        <v>0.0001590583744234134</v>
      </c>
    </row>
    <row r="13" spans="1:5" ht="12.75">
      <c r="A13">
        <v>8</v>
      </c>
      <c r="B13" s="13"/>
      <c r="C13" s="379" t="s">
        <v>178</v>
      </c>
      <c r="D13" s="392"/>
      <c r="E13" s="393"/>
    </row>
    <row r="14" spans="1:5" ht="12.75">
      <c r="A14">
        <v>9</v>
      </c>
      <c r="B14" s="13"/>
      <c r="C14" s="46" t="s">
        <v>190</v>
      </c>
      <c r="D14" s="82">
        <v>0</v>
      </c>
      <c r="E14" s="83">
        <v>0</v>
      </c>
    </row>
    <row r="15" spans="1:5" ht="12.75">
      <c r="A15">
        <v>10</v>
      </c>
      <c r="B15" s="13"/>
      <c r="C15" s="46" t="s">
        <v>217</v>
      </c>
      <c r="D15" s="320" t="s">
        <v>91</v>
      </c>
      <c r="E15" s="75">
        <v>0</v>
      </c>
    </row>
    <row r="16" spans="1:5" ht="12.75">
      <c r="A16">
        <v>11</v>
      </c>
      <c r="B16" s="17"/>
      <c r="C16" s="379" t="s">
        <v>184</v>
      </c>
      <c r="D16" s="392"/>
      <c r="E16" s="393"/>
    </row>
    <row r="17" spans="1:5" ht="12.75">
      <c r="A17">
        <v>12</v>
      </c>
      <c r="B17" s="13"/>
      <c r="C17" s="46" t="s">
        <v>191</v>
      </c>
      <c r="D17" s="82">
        <v>128</v>
      </c>
      <c r="E17" s="108" t="s">
        <v>91</v>
      </c>
    </row>
    <row r="18" spans="1:5" ht="12.75">
      <c r="A18">
        <v>13</v>
      </c>
      <c r="B18" s="13"/>
      <c r="C18" s="46" t="s">
        <v>217</v>
      </c>
      <c r="D18" s="321" t="s">
        <v>91</v>
      </c>
      <c r="E18" s="108" t="s">
        <v>91</v>
      </c>
    </row>
    <row r="19" spans="1:5" ht="12.75">
      <c r="A19">
        <v>14</v>
      </c>
      <c r="B19" s="13"/>
      <c r="C19" s="379" t="s">
        <v>89</v>
      </c>
      <c r="D19" s="392"/>
      <c r="E19" s="393"/>
    </row>
    <row r="20" spans="1:5" ht="12.75">
      <c r="A20">
        <v>15</v>
      </c>
      <c r="B20" s="13"/>
      <c r="C20" s="43" t="s">
        <v>218</v>
      </c>
      <c r="D20" s="322" t="s">
        <v>91</v>
      </c>
      <c r="E20" s="83">
        <v>6287</v>
      </c>
    </row>
    <row r="21" spans="1:5" ht="26.25" thickBot="1">
      <c r="A21">
        <v>16</v>
      </c>
      <c r="B21" s="13"/>
      <c r="C21" s="25" t="s">
        <v>205</v>
      </c>
      <c r="D21" s="82">
        <v>0</v>
      </c>
      <c r="E21" s="83">
        <v>0</v>
      </c>
    </row>
    <row r="22" spans="1:5" ht="13.5" thickBot="1">
      <c r="A22">
        <v>17</v>
      </c>
      <c r="B22" s="376" t="s">
        <v>55</v>
      </c>
      <c r="C22" s="377"/>
      <c r="D22" s="377"/>
      <c r="E22" s="378"/>
    </row>
    <row r="23" spans="1:5" ht="13.5" thickBot="1">
      <c r="A23">
        <v>18</v>
      </c>
      <c r="B23" s="389" t="s">
        <v>206</v>
      </c>
      <c r="C23" s="390"/>
      <c r="D23" s="390"/>
      <c r="E23" s="391"/>
    </row>
    <row r="24" spans="1:5" ht="12.75">
      <c r="A24">
        <v>19</v>
      </c>
      <c r="B24" s="13"/>
      <c r="C24" s="46" t="s">
        <v>213</v>
      </c>
      <c r="D24" s="99">
        <v>145000</v>
      </c>
      <c r="E24" s="100">
        <v>142000</v>
      </c>
    </row>
    <row r="25" spans="1:5" ht="12.75">
      <c r="A25">
        <v>20</v>
      </c>
      <c r="B25" s="13"/>
      <c r="C25" s="46" t="s">
        <v>214</v>
      </c>
      <c r="D25" s="106">
        <v>702</v>
      </c>
      <c r="E25" s="100">
        <v>699</v>
      </c>
    </row>
    <row r="26" spans="1:5" ht="13.5" thickBot="1">
      <c r="A26">
        <v>21</v>
      </c>
      <c r="B26" s="13"/>
      <c r="C26" s="134" t="s">
        <v>215</v>
      </c>
      <c r="D26" s="224">
        <v>0.4191</v>
      </c>
      <c r="E26" s="225">
        <v>0.4249</v>
      </c>
    </row>
    <row r="27" spans="1:5" ht="13.5" thickBot="1">
      <c r="A27">
        <v>22</v>
      </c>
      <c r="B27" s="389" t="s">
        <v>57</v>
      </c>
      <c r="C27" s="390"/>
      <c r="D27" s="390"/>
      <c r="E27" s="391"/>
    </row>
    <row r="28" spans="1:6" ht="13.5" thickBot="1">
      <c r="A28">
        <v>23</v>
      </c>
      <c r="B28" s="21"/>
      <c r="C28" s="54" t="s">
        <v>168</v>
      </c>
      <c r="D28" s="92">
        <v>25966504.5</v>
      </c>
      <c r="E28" s="94">
        <v>91899361.46</v>
      </c>
      <c r="F28" s="325"/>
    </row>
    <row r="29" spans="1:5" ht="13.5" thickBot="1">
      <c r="A29">
        <v>24</v>
      </c>
      <c r="B29" s="389" t="s">
        <v>207</v>
      </c>
      <c r="C29" s="390"/>
      <c r="D29" s="390"/>
      <c r="E29" s="391"/>
    </row>
    <row r="30" spans="1:5" ht="13.5" thickBot="1">
      <c r="A30">
        <v>25</v>
      </c>
      <c r="B30" s="339" t="s">
        <v>84</v>
      </c>
      <c r="C30" s="363"/>
      <c r="D30" s="363"/>
      <c r="E30" s="364"/>
    </row>
    <row r="31" spans="1:5" ht="12.75">
      <c r="A31">
        <v>26</v>
      </c>
      <c r="B31" s="8"/>
      <c r="C31" s="6" t="s">
        <v>85</v>
      </c>
      <c r="D31" s="72">
        <f>1/D8</f>
        <v>0.0005750431282346176</v>
      </c>
      <c r="E31" s="77">
        <f>1/E8</f>
        <v>0.00016239038648911984</v>
      </c>
    </row>
    <row r="32" spans="1:5" ht="12.75">
      <c r="A32">
        <v>27</v>
      </c>
      <c r="B32" s="8"/>
      <c r="C32" s="3" t="s">
        <v>86</v>
      </c>
      <c r="D32" s="73">
        <f>128/D8</f>
        <v>0.07360552041403105</v>
      </c>
      <c r="E32" s="76">
        <f>448/E8</f>
        <v>0.07275089314712568</v>
      </c>
    </row>
    <row r="33" spans="1:5" ht="12.75">
      <c r="A33">
        <v>28</v>
      </c>
      <c r="B33" s="8"/>
      <c r="C33" s="3" t="s">
        <v>87</v>
      </c>
      <c r="D33" s="73">
        <f>584/D8</f>
        <v>0.3358251868890167</v>
      </c>
      <c r="E33" s="76">
        <f>2115/E8</f>
        <v>0.34345566742448846</v>
      </c>
    </row>
    <row r="34" spans="1:5" ht="13.5" thickBot="1">
      <c r="A34">
        <v>29</v>
      </c>
      <c r="B34" s="8"/>
      <c r="C34" s="44" t="s">
        <v>88</v>
      </c>
      <c r="D34" s="324">
        <f>1026/D8</f>
        <v>0.5899942495687176</v>
      </c>
      <c r="E34" s="75">
        <f>3594/E8</f>
        <v>0.5836310490418967</v>
      </c>
    </row>
    <row r="35" spans="1:5" ht="13.5" thickBot="1">
      <c r="A35">
        <v>30</v>
      </c>
      <c r="B35" s="345" t="s">
        <v>17</v>
      </c>
      <c r="C35" s="346"/>
      <c r="D35" s="346"/>
      <c r="E35" s="347"/>
    </row>
    <row r="36" spans="1:5" ht="12.75">
      <c r="A36">
        <v>31</v>
      </c>
      <c r="B36" s="8"/>
      <c r="C36" s="6" t="s">
        <v>67</v>
      </c>
      <c r="D36" s="72">
        <v>0</v>
      </c>
      <c r="E36" s="77">
        <v>0</v>
      </c>
    </row>
    <row r="37" spans="1:5" ht="12.75">
      <c r="A37">
        <v>32</v>
      </c>
      <c r="B37" s="8"/>
      <c r="C37" s="3" t="s">
        <v>196</v>
      </c>
      <c r="D37" s="73">
        <f>2/D8</f>
        <v>0.0011500862564692352</v>
      </c>
      <c r="E37" s="76">
        <f>2/E8</f>
        <v>0.0003247807729782397</v>
      </c>
    </row>
    <row r="38" spans="1:5" ht="12.75">
      <c r="A38">
        <v>33</v>
      </c>
      <c r="B38" s="8"/>
      <c r="C38" s="3" t="s">
        <v>29</v>
      </c>
      <c r="D38" s="73">
        <f>3/D8</f>
        <v>0.0017251293847038527</v>
      </c>
      <c r="E38" s="76">
        <f>6/E8</f>
        <v>0.000974342318934719</v>
      </c>
    </row>
    <row r="39" spans="1:5" ht="12.75">
      <c r="A39">
        <v>34</v>
      </c>
      <c r="B39" s="8"/>
      <c r="C39" s="3" t="s">
        <v>30</v>
      </c>
      <c r="D39" s="73">
        <f>141/D8</f>
        <v>0.08108108108108109</v>
      </c>
      <c r="E39" s="76">
        <f>509/E8</f>
        <v>0.082656706722962</v>
      </c>
    </row>
    <row r="40" spans="1:5" ht="12.75">
      <c r="A40">
        <v>35</v>
      </c>
      <c r="B40" s="8"/>
      <c r="C40" s="3" t="s">
        <v>31</v>
      </c>
      <c r="D40" s="73">
        <f>196/D8</f>
        <v>0.11270845313398505</v>
      </c>
      <c r="E40" s="76">
        <f>684/E8</f>
        <v>0.11107502435855797</v>
      </c>
    </row>
    <row r="41" spans="1:5" ht="13.5" thickBot="1">
      <c r="A41">
        <v>36</v>
      </c>
      <c r="B41" s="8"/>
      <c r="C41" s="5" t="s">
        <v>68</v>
      </c>
      <c r="D41" s="74">
        <f>1397/D8</f>
        <v>0.8033352501437608</v>
      </c>
      <c r="E41" s="75">
        <f>4957/E8</f>
        <v>0.8049691458265671</v>
      </c>
    </row>
    <row r="42" spans="1:5" ht="13.5" thickBot="1">
      <c r="A42">
        <v>37</v>
      </c>
      <c r="B42" s="339" t="s">
        <v>1</v>
      </c>
      <c r="C42" s="340"/>
      <c r="D42" s="340"/>
      <c r="E42" s="341"/>
    </row>
    <row r="43" spans="1:5" ht="12.75">
      <c r="A43">
        <v>38</v>
      </c>
      <c r="B43" s="8"/>
      <c r="C43" s="367" t="s">
        <v>32</v>
      </c>
      <c r="D43" s="368"/>
      <c r="E43" s="369"/>
    </row>
    <row r="44" spans="1:5" ht="12.75">
      <c r="A44">
        <v>39</v>
      </c>
      <c r="B44" s="8"/>
      <c r="C44" s="348" t="s">
        <v>35</v>
      </c>
      <c r="D44" s="349"/>
      <c r="E44" s="350"/>
    </row>
    <row r="45" spans="1:5" ht="12.75">
      <c r="A45">
        <v>40</v>
      </c>
      <c r="B45" s="9"/>
      <c r="C45" s="7" t="s">
        <v>2</v>
      </c>
      <c r="D45" s="78">
        <v>4</v>
      </c>
      <c r="E45" s="81">
        <v>16</v>
      </c>
    </row>
    <row r="46" spans="1:5" ht="12.75">
      <c r="A46">
        <v>41</v>
      </c>
      <c r="B46" s="9"/>
      <c r="C46" s="4" t="s">
        <v>3</v>
      </c>
      <c r="D46" s="79">
        <v>53</v>
      </c>
      <c r="E46" s="80">
        <v>159</v>
      </c>
    </row>
    <row r="47" spans="1:5" ht="12.75">
      <c r="A47">
        <v>42</v>
      </c>
      <c r="B47" s="9"/>
      <c r="C47" s="4" t="s">
        <v>4</v>
      </c>
      <c r="D47" s="79">
        <v>265</v>
      </c>
      <c r="E47" s="80">
        <v>977</v>
      </c>
    </row>
    <row r="48" spans="1:5" ht="12.75">
      <c r="A48">
        <v>43</v>
      </c>
      <c r="B48" s="9"/>
      <c r="C48" s="4" t="s">
        <v>5</v>
      </c>
      <c r="D48" s="79">
        <v>4</v>
      </c>
      <c r="E48" s="80">
        <v>18</v>
      </c>
    </row>
    <row r="49" spans="1:5" ht="12.75">
      <c r="A49">
        <v>44</v>
      </c>
      <c r="B49" s="9"/>
      <c r="C49" s="4" t="s">
        <v>33</v>
      </c>
      <c r="D49" s="79">
        <v>1302</v>
      </c>
      <c r="E49" s="80">
        <v>4676</v>
      </c>
    </row>
    <row r="50" spans="1:5" ht="12.75">
      <c r="A50">
        <v>45</v>
      </c>
      <c r="B50" s="9"/>
      <c r="C50" s="4" t="s">
        <v>34</v>
      </c>
      <c r="D50" s="79">
        <f>59+52</f>
        <v>111</v>
      </c>
      <c r="E50" s="80">
        <f>187+125</f>
        <v>312</v>
      </c>
    </row>
    <row r="51" spans="1:5" ht="12.75">
      <c r="A51">
        <v>46</v>
      </c>
      <c r="B51" s="8"/>
      <c r="C51" s="348" t="s">
        <v>36</v>
      </c>
      <c r="D51" s="349"/>
      <c r="E51" s="350"/>
    </row>
    <row r="52" spans="1:5" ht="12.75">
      <c r="A52">
        <v>47</v>
      </c>
      <c r="B52" s="9"/>
      <c r="C52" s="7" t="s">
        <v>37</v>
      </c>
      <c r="D52" s="78">
        <v>458</v>
      </c>
      <c r="E52" s="81">
        <v>1533</v>
      </c>
    </row>
    <row r="53" spans="1:5" ht="12.75">
      <c r="A53">
        <v>48</v>
      </c>
      <c r="B53" s="9"/>
      <c r="C53" s="4" t="s">
        <v>38</v>
      </c>
      <c r="D53" s="79">
        <v>1210</v>
      </c>
      <c r="E53" s="80">
        <v>4439</v>
      </c>
    </row>
    <row r="54" spans="1:5" ht="12.75">
      <c r="A54">
        <v>49</v>
      </c>
      <c r="B54" s="9"/>
      <c r="C54" s="4" t="s">
        <v>34</v>
      </c>
      <c r="D54" s="79">
        <f>64+7</f>
        <v>71</v>
      </c>
      <c r="E54" s="80">
        <f>186</f>
        <v>186</v>
      </c>
    </row>
    <row r="55" spans="1:5" ht="12.75">
      <c r="A55">
        <v>50</v>
      </c>
      <c r="B55" s="8"/>
      <c r="C55" s="348" t="s">
        <v>6</v>
      </c>
      <c r="D55" s="349"/>
      <c r="E55" s="350"/>
    </row>
    <row r="56" spans="1:5" ht="12.75">
      <c r="A56">
        <v>51</v>
      </c>
      <c r="B56" s="9"/>
      <c r="C56" s="7" t="s">
        <v>39</v>
      </c>
      <c r="D56" s="78">
        <v>933</v>
      </c>
      <c r="E56" s="81">
        <v>3326</v>
      </c>
    </row>
    <row r="57" spans="1:5" ht="12.75">
      <c r="A57">
        <v>52</v>
      </c>
      <c r="B57" s="8"/>
      <c r="C57" s="4" t="s">
        <v>40</v>
      </c>
      <c r="D57" s="79">
        <v>806</v>
      </c>
      <c r="E57" s="80">
        <v>2832</v>
      </c>
    </row>
    <row r="58" spans="1:5" ht="12.75">
      <c r="A58">
        <v>53</v>
      </c>
      <c r="B58" s="8"/>
      <c r="C58" s="4" t="s">
        <v>34</v>
      </c>
      <c r="D58" s="79">
        <v>0</v>
      </c>
      <c r="E58" s="80">
        <v>0</v>
      </c>
    </row>
    <row r="59" spans="1:5" ht="12.75">
      <c r="A59">
        <v>54</v>
      </c>
      <c r="B59" s="8"/>
      <c r="C59" s="351" t="s">
        <v>41</v>
      </c>
      <c r="D59" s="352"/>
      <c r="E59" s="353"/>
    </row>
    <row r="60" spans="1:5" ht="12.75">
      <c r="A60">
        <v>55</v>
      </c>
      <c r="B60" s="8"/>
      <c r="C60" s="348" t="s">
        <v>35</v>
      </c>
      <c r="D60" s="349"/>
      <c r="E60" s="350"/>
    </row>
    <row r="61" spans="1:5" ht="12.75">
      <c r="A61">
        <v>56</v>
      </c>
      <c r="B61" s="8"/>
      <c r="C61" s="7" t="s">
        <v>2</v>
      </c>
      <c r="D61" s="78">
        <v>0</v>
      </c>
      <c r="E61" s="81">
        <v>3</v>
      </c>
    </row>
    <row r="62" spans="1:5" ht="12.75">
      <c r="A62">
        <v>57</v>
      </c>
      <c r="B62" s="8"/>
      <c r="C62" s="4" t="s">
        <v>3</v>
      </c>
      <c r="D62" s="79">
        <v>12</v>
      </c>
      <c r="E62" s="80">
        <v>41</v>
      </c>
    </row>
    <row r="63" spans="1:5" ht="12.75">
      <c r="A63">
        <v>58</v>
      </c>
      <c r="B63" s="8"/>
      <c r="C63" s="4" t="s">
        <v>4</v>
      </c>
      <c r="D63" s="79">
        <v>36</v>
      </c>
      <c r="E63" s="80">
        <v>122</v>
      </c>
    </row>
    <row r="64" spans="1:5" ht="12.75">
      <c r="A64">
        <v>59</v>
      </c>
      <c r="B64" s="8"/>
      <c r="C64" s="4" t="s">
        <v>5</v>
      </c>
      <c r="D64" s="79">
        <v>1</v>
      </c>
      <c r="E64" s="80">
        <v>4</v>
      </c>
    </row>
    <row r="65" spans="1:5" ht="12.75">
      <c r="A65">
        <v>60</v>
      </c>
      <c r="B65" s="8"/>
      <c r="C65" s="4" t="s">
        <v>33</v>
      </c>
      <c r="D65" s="79">
        <v>317</v>
      </c>
      <c r="E65" s="80">
        <v>1077</v>
      </c>
    </row>
    <row r="66" spans="1:5" ht="12.75">
      <c r="A66">
        <v>61</v>
      </c>
      <c r="B66" s="8"/>
      <c r="C66" s="4" t="s">
        <v>34</v>
      </c>
      <c r="D66" s="79">
        <f>16+22</f>
        <v>38</v>
      </c>
      <c r="E66" s="80">
        <f>54+42</f>
        <v>96</v>
      </c>
    </row>
    <row r="67" spans="1:5" ht="12.75">
      <c r="A67">
        <v>62</v>
      </c>
      <c r="B67" s="8"/>
      <c r="C67" s="348" t="s">
        <v>36</v>
      </c>
      <c r="D67" s="349"/>
      <c r="E67" s="350"/>
    </row>
    <row r="68" spans="1:5" ht="12.75">
      <c r="A68">
        <v>63</v>
      </c>
      <c r="B68" s="8"/>
      <c r="C68" s="7" t="s">
        <v>37</v>
      </c>
      <c r="D68" s="78">
        <v>148</v>
      </c>
      <c r="E68" s="81">
        <v>456</v>
      </c>
    </row>
    <row r="69" spans="1:5" ht="12.75">
      <c r="A69">
        <v>64</v>
      </c>
      <c r="B69" s="8"/>
      <c r="C69" s="4" t="s">
        <v>38</v>
      </c>
      <c r="D69" s="79">
        <v>234</v>
      </c>
      <c r="E69" s="80">
        <v>842</v>
      </c>
    </row>
    <row r="70" spans="1:5" ht="12.75">
      <c r="A70">
        <v>65</v>
      </c>
      <c r="B70" s="8"/>
      <c r="C70" s="4" t="s">
        <v>34</v>
      </c>
      <c r="D70" s="79">
        <f>22</f>
        <v>22</v>
      </c>
      <c r="E70" s="80">
        <f>45</f>
        <v>45</v>
      </c>
    </row>
    <row r="71" spans="1:5" ht="12.75">
      <c r="A71">
        <v>66</v>
      </c>
      <c r="B71" s="8"/>
      <c r="C71" s="348" t="s">
        <v>6</v>
      </c>
      <c r="D71" s="349"/>
      <c r="E71" s="350"/>
    </row>
    <row r="72" spans="1:5" ht="12.75">
      <c r="A72">
        <v>67</v>
      </c>
      <c r="B72" s="8"/>
      <c r="C72" s="7" t="s">
        <v>39</v>
      </c>
      <c r="D72" s="78">
        <v>119</v>
      </c>
      <c r="E72" s="81">
        <v>379</v>
      </c>
    </row>
    <row r="73" spans="1:5" ht="12.75">
      <c r="A73">
        <v>68</v>
      </c>
      <c r="B73" s="8"/>
      <c r="C73" s="4" t="s">
        <v>40</v>
      </c>
      <c r="D73" s="79">
        <v>285</v>
      </c>
      <c r="E73" s="80">
        <v>964</v>
      </c>
    </row>
    <row r="74" spans="1:5" ht="13.5" thickBot="1">
      <c r="A74">
        <v>69</v>
      </c>
      <c r="B74" s="8"/>
      <c r="C74" s="4" t="s">
        <v>34</v>
      </c>
      <c r="D74" s="79">
        <v>0</v>
      </c>
      <c r="E74" s="80">
        <v>0</v>
      </c>
    </row>
    <row r="75" spans="1:5" ht="13.5" thickBot="1">
      <c r="A75">
        <v>70</v>
      </c>
      <c r="B75" s="339" t="s">
        <v>333</v>
      </c>
      <c r="C75" s="346"/>
      <c r="D75" s="346"/>
      <c r="E75" s="347"/>
    </row>
    <row r="76" spans="1:5" ht="12.75">
      <c r="A76">
        <v>71</v>
      </c>
      <c r="B76" s="13"/>
      <c r="C76" s="39" t="s">
        <v>211</v>
      </c>
      <c r="D76" s="79">
        <v>231</v>
      </c>
      <c r="E76" s="80">
        <v>971</v>
      </c>
    </row>
    <row r="77" spans="1:5" ht="12.75">
      <c r="A77">
        <v>72</v>
      </c>
      <c r="B77" s="13"/>
      <c r="C77" s="39" t="s">
        <v>346</v>
      </c>
      <c r="D77" s="82">
        <v>42</v>
      </c>
      <c r="E77" s="83">
        <v>42</v>
      </c>
    </row>
    <row r="78" spans="1:5" ht="12.75">
      <c r="A78">
        <v>73</v>
      </c>
      <c r="B78" s="13"/>
      <c r="C78" s="39" t="s">
        <v>208</v>
      </c>
      <c r="D78" s="222">
        <v>448</v>
      </c>
      <c r="E78" s="223">
        <v>1905</v>
      </c>
    </row>
    <row r="79" spans="1:5" ht="12.75">
      <c r="A79">
        <v>74</v>
      </c>
      <c r="B79" s="13"/>
      <c r="C79" s="39" t="s">
        <v>209</v>
      </c>
      <c r="D79" s="79">
        <v>461</v>
      </c>
      <c r="E79" s="80">
        <v>1689</v>
      </c>
    </row>
    <row r="80" spans="1:5" ht="12.75">
      <c r="A80">
        <v>75</v>
      </c>
      <c r="B80" s="13"/>
      <c r="C80" s="39" t="s">
        <v>210</v>
      </c>
      <c r="D80" s="222">
        <v>178</v>
      </c>
      <c r="E80" s="223">
        <v>761</v>
      </c>
    </row>
    <row r="81" spans="1:5" ht="12.75">
      <c r="A81">
        <v>76</v>
      </c>
      <c r="B81" s="13"/>
      <c r="C81" s="39" t="s">
        <v>347</v>
      </c>
      <c r="D81" s="222">
        <v>28</v>
      </c>
      <c r="E81" s="223">
        <v>28</v>
      </c>
    </row>
    <row r="82" spans="1:5" ht="12.75">
      <c r="A82">
        <v>77</v>
      </c>
      <c r="B82" s="13"/>
      <c r="C82" s="39" t="s">
        <v>349</v>
      </c>
      <c r="D82" s="222">
        <v>61</v>
      </c>
      <c r="E82" s="223">
        <v>61</v>
      </c>
    </row>
    <row r="83" spans="1:5" ht="12.75">
      <c r="A83">
        <v>78</v>
      </c>
      <c r="B83" s="13"/>
      <c r="C83" s="39" t="s">
        <v>348</v>
      </c>
      <c r="D83" s="222">
        <v>81</v>
      </c>
      <c r="E83" s="223">
        <v>81</v>
      </c>
    </row>
    <row r="84" spans="1:5" ht="12.75">
      <c r="A84">
        <v>79</v>
      </c>
      <c r="B84" s="13"/>
      <c r="C84" s="39" t="s">
        <v>350</v>
      </c>
      <c r="D84" s="222">
        <v>42</v>
      </c>
      <c r="E84" s="223">
        <v>42</v>
      </c>
    </row>
    <row r="85" spans="1:5" ht="12.75">
      <c r="A85">
        <v>80</v>
      </c>
      <c r="B85" s="13"/>
      <c r="C85" s="39" t="s">
        <v>351</v>
      </c>
      <c r="D85" s="222">
        <v>14</v>
      </c>
      <c r="E85" s="223">
        <v>14</v>
      </c>
    </row>
    <row r="86" spans="1:5" ht="13.5" thickBot="1">
      <c r="A86">
        <v>81</v>
      </c>
      <c r="B86" s="13"/>
      <c r="C86" s="46" t="s">
        <v>212</v>
      </c>
      <c r="D86" s="79">
        <v>153</v>
      </c>
      <c r="E86" s="80">
        <v>564</v>
      </c>
    </row>
    <row r="87" spans="1:5" ht="13.5" thickBot="1">
      <c r="A87">
        <v>82</v>
      </c>
      <c r="B87" s="376" t="s">
        <v>202</v>
      </c>
      <c r="C87" s="377"/>
      <c r="D87" s="377"/>
      <c r="E87" s="378"/>
    </row>
    <row r="88" spans="1:5" ht="12.75">
      <c r="A88">
        <v>83</v>
      </c>
      <c r="B88" s="13"/>
      <c r="C88" s="46" t="s">
        <v>162</v>
      </c>
      <c r="D88" s="122" t="s">
        <v>91</v>
      </c>
      <c r="E88" s="326">
        <v>2745</v>
      </c>
    </row>
    <row r="89" spans="1:5" ht="12.75">
      <c r="A89">
        <v>84</v>
      </c>
      <c r="B89" s="13"/>
      <c r="C89" s="46" t="s">
        <v>163</v>
      </c>
      <c r="D89" s="122" t="s">
        <v>91</v>
      </c>
      <c r="E89" s="327">
        <v>1</v>
      </c>
    </row>
    <row r="90" spans="1:5" ht="12.75">
      <c r="A90">
        <v>85</v>
      </c>
      <c r="B90" s="13"/>
      <c r="C90" s="46" t="s">
        <v>164</v>
      </c>
      <c r="D90" s="122" t="s">
        <v>91</v>
      </c>
      <c r="E90" s="326">
        <v>684</v>
      </c>
    </row>
    <row r="91" spans="1:5" ht="12.75">
      <c r="A91">
        <v>86</v>
      </c>
      <c r="B91" s="13"/>
      <c r="C91" s="46" t="s">
        <v>165</v>
      </c>
      <c r="D91" s="122" t="s">
        <v>91</v>
      </c>
      <c r="E91" s="328">
        <f>684/687</f>
        <v>0.9956331877729258</v>
      </c>
    </row>
    <row r="92" spans="1:5" ht="12.75">
      <c r="A92">
        <v>87</v>
      </c>
      <c r="B92" s="47"/>
      <c r="C92" s="18" t="s">
        <v>186</v>
      </c>
      <c r="D92" s="122" t="s">
        <v>91</v>
      </c>
      <c r="E92" s="326">
        <v>0</v>
      </c>
    </row>
    <row r="93" spans="1:5" ht="12.75">
      <c r="A93">
        <v>88</v>
      </c>
      <c r="B93" s="47"/>
      <c r="C93" s="18" t="s">
        <v>187</v>
      </c>
      <c r="D93" s="122" t="s">
        <v>91</v>
      </c>
      <c r="E93" s="326">
        <v>0</v>
      </c>
    </row>
    <row r="94" spans="1:5" ht="12.75">
      <c r="A94">
        <v>89</v>
      </c>
      <c r="B94" s="135"/>
      <c r="C94" s="129" t="s">
        <v>166</v>
      </c>
      <c r="D94" s="122" t="s">
        <v>91</v>
      </c>
      <c r="E94" s="326">
        <v>0</v>
      </c>
    </row>
    <row r="95" spans="1:5" ht="13.5" thickBot="1">
      <c r="A95">
        <v>90</v>
      </c>
      <c r="B95" s="136"/>
      <c r="C95" s="48" t="s">
        <v>167</v>
      </c>
      <c r="D95" s="122" t="s">
        <v>91</v>
      </c>
      <c r="E95" s="326">
        <v>0</v>
      </c>
    </row>
    <row r="96" spans="2:5" ht="12.75">
      <c r="B96" s="57"/>
      <c r="C96" s="14"/>
      <c r="D96" s="229"/>
      <c r="E96" s="228"/>
    </row>
    <row r="97" spans="2:5" ht="12.75">
      <c r="B97" s="57"/>
      <c r="C97" s="14"/>
      <c r="D97" s="229"/>
      <c r="E97" s="228"/>
    </row>
    <row r="98" spans="2:5" ht="12.75">
      <c r="B98" s="57"/>
      <c r="C98" s="14"/>
      <c r="D98" s="229"/>
      <c r="E98" s="228"/>
    </row>
  </sheetData>
  <sheetProtection/>
  <mergeCells count="28">
    <mergeCell ref="C7:E7"/>
    <mergeCell ref="C16:E16"/>
    <mergeCell ref="C19:E19"/>
    <mergeCell ref="B22:E22"/>
    <mergeCell ref="B1:E1"/>
    <mergeCell ref="B2:E2"/>
    <mergeCell ref="B3:E3"/>
    <mergeCell ref="D4:D5"/>
    <mergeCell ref="E4:E5"/>
    <mergeCell ref="B6:E6"/>
    <mergeCell ref="C43:E43"/>
    <mergeCell ref="C44:E44"/>
    <mergeCell ref="C51:E51"/>
    <mergeCell ref="B23:E23"/>
    <mergeCell ref="B27:E27"/>
    <mergeCell ref="B29:E29"/>
    <mergeCell ref="B30:E30"/>
    <mergeCell ref="B35:E35"/>
    <mergeCell ref="C10:E10"/>
    <mergeCell ref="C71:E71"/>
    <mergeCell ref="B75:E75"/>
    <mergeCell ref="B87:E87"/>
    <mergeCell ref="C55:E55"/>
    <mergeCell ref="C59:E59"/>
    <mergeCell ref="C60:E60"/>
    <mergeCell ref="C67:E67"/>
    <mergeCell ref="C13:E13"/>
    <mergeCell ref="B42:E42"/>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42" max="4" man="1"/>
  </rowBreaks>
</worksheet>
</file>

<file path=xl/worksheets/sheet9.xml><?xml version="1.0" encoding="utf-8"?>
<worksheet xmlns="http://schemas.openxmlformats.org/spreadsheetml/2006/main" xmlns:r="http://schemas.openxmlformats.org/officeDocument/2006/relationships">
  <sheetPr>
    <pageSetUpPr fitToPage="1"/>
  </sheetPr>
  <dimension ref="B1:D200"/>
  <sheetViews>
    <sheetView zoomScalePageLayoutView="0" workbookViewId="0" topLeftCell="A1">
      <selection activeCell="B128" sqref="B128:D128"/>
    </sheetView>
  </sheetViews>
  <sheetFormatPr defaultColWidth="9.140625" defaultRowHeight="12.75"/>
  <cols>
    <col min="1" max="1" width="3.57421875" style="137" customWidth="1"/>
    <col min="2" max="2" width="13.28125" style="137" customWidth="1"/>
    <col min="3" max="3" width="55.28125" style="137" customWidth="1"/>
    <col min="4" max="4" width="80.140625" style="137" customWidth="1"/>
    <col min="5" max="16384" width="9.140625" style="137" customWidth="1"/>
  </cols>
  <sheetData>
    <row r="1" spans="2:4" ht="21" thickBot="1">
      <c r="B1" s="479" t="s">
        <v>219</v>
      </c>
      <c r="C1" s="480"/>
      <c r="D1" s="481"/>
    </row>
    <row r="2" spans="2:4" ht="15.75">
      <c r="B2" s="482" t="s">
        <v>220</v>
      </c>
      <c r="C2" s="483"/>
      <c r="D2" s="484"/>
    </row>
    <row r="3" spans="2:4" ht="13.5" thickBot="1">
      <c r="B3" s="470" t="s">
        <v>221</v>
      </c>
      <c r="C3" s="471"/>
      <c r="D3" s="472"/>
    </row>
    <row r="4" spans="2:4" ht="13.5" thickBot="1">
      <c r="B4" s="461" t="s">
        <v>172</v>
      </c>
      <c r="C4" s="477"/>
      <c r="D4" s="478"/>
    </row>
    <row r="5" spans="2:4" ht="51">
      <c r="B5" s="138"/>
      <c r="C5" s="139" t="s">
        <v>173</v>
      </c>
      <c r="D5" s="140" t="s">
        <v>341</v>
      </c>
    </row>
    <row r="6" spans="2:4" ht="27.75" customHeight="1">
      <c r="B6" s="138"/>
      <c r="C6" s="139" t="s">
        <v>174</v>
      </c>
      <c r="D6" s="140" t="s">
        <v>342</v>
      </c>
    </row>
    <row r="7" spans="2:4" ht="40.5" customHeight="1">
      <c r="B7" s="138"/>
      <c r="C7" s="139" t="s">
        <v>175</v>
      </c>
      <c r="D7" s="140" t="s">
        <v>343</v>
      </c>
    </row>
    <row r="8" spans="2:4" ht="40.5" customHeight="1">
      <c r="B8" s="138"/>
      <c r="C8" s="139" t="s">
        <v>176</v>
      </c>
      <c r="D8" s="140" t="s">
        <v>344</v>
      </c>
    </row>
    <row r="9" spans="2:4" ht="40.5" customHeight="1" thickBot="1">
      <c r="B9" s="138"/>
      <c r="C9" s="141" t="s">
        <v>222</v>
      </c>
      <c r="D9" s="140" t="s">
        <v>345</v>
      </c>
    </row>
    <row r="10" spans="2:4" ht="13.5" thickBot="1">
      <c r="B10" s="423" t="s">
        <v>223</v>
      </c>
      <c r="C10" s="424"/>
      <c r="D10" s="424"/>
    </row>
    <row r="11" spans="2:4" ht="12.75">
      <c r="B11" s="138"/>
      <c r="C11" s="142" t="s">
        <v>193</v>
      </c>
      <c r="D11" s="200" t="s">
        <v>306</v>
      </c>
    </row>
    <row r="12" spans="2:4" ht="13.5" thickBot="1">
      <c r="B12" s="138"/>
      <c r="C12" s="143" t="s">
        <v>195</v>
      </c>
      <c r="D12" s="144" t="s">
        <v>224</v>
      </c>
    </row>
    <row r="13" spans="2:4" ht="13.5" thickBot="1">
      <c r="B13" s="461" t="s">
        <v>225</v>
      </c>
      <c r="C13" s="477"/>
      <c r="D13" s="478"/>
    </row>
    <row r="14" spans="2:4" ht="13.5" thickBot="1">
      <c r="B14" s="138"/>
      <c r="C14" s="139" t="s">
        <v>226</v>
      </c>
      <c r="D14" s="140" t="s">
        <v>227</v>
      </c>
    </row>
    <row r="15" spans="2:4" ht="13.5" thickBot="1">
      <c r="B15" s="461" t="s">
        <v>17</v>
      </c>
      <c r="C15" s="477"/>
      <c r="D15" s="478"/>
    </row>
    <row r="16" spans="2:4" ht="13.5" thickBot="1">
      <c r="B16" s="138"/>
      <c r="C16" s="139" t="s">
        <v>226</v>
      </c>
      <c r="D16" s="140" t="s">
        <v>228</v>
      </c>
    </row>
    <row r="17" spans="2:4" ht="13.5" thickBot="1">
      <c r="B17" s="461" t="s">
        <v>229</v>
      </c>
      <c r="C17" s="477"/>
      <c r="D17" s="478"/>
    </row>
    <row r="18" spans="2:4" ht="13.5" thickBot="1">
      <c r="B18" s="138"/>
      <c r="C18" s="145" t="s">
        <v>226</v>
      </c>
      <c r="D18" s="140" t="s">
        <v>230</v>
      </c>
    </row>
    <row r="19" spans="2:4" ht="12.75">
      <c r="B19" s="464" t="s">
        <v>1</v>
      </c>
      <c r="C19" s="465"/>
      <c r="D19" s="466"/>
    </row>
    <row r="20" spans="2:4" ht="12.75">
      <c r="B20" s="138"/>
      <c r="C20" s="475" t="s">
        <v>32</v>
      </c>
      <c r="D20" s="476"/>
    </row>
    <row r="21" spans="2:4" ht="12.75">
      <c r="B21" s="138"/>
      <c r="C21" s="473" t="s">
        <v>35</v>
      </c>
      <c r="D21" s="474"/>
    </row>
    <row r="22" spans="2:4" ht="12.75">
      <c r="B22" s="146"/>
      <c r="C22" s="145" t="s">
        <v>226</v>
      </c>
      <c r="D22" s="147" t="s">
        <v>231</v>
      </c>
    </row>
    <row r="23" spans="2:4" ht="12.75">
      <c r="B23" s="138"/>
      <c r="C23" s="473" t="s">
        <v>36</v>
      </c>
      <c r="D23" s="474"/>
    </row>
    <row r="24" spans="2:4" ht="12.75">
      <c r="B24" s="146"/>
      <c r="C24" s="145" t="s">
        <v>226</v>
      </c>
      <c r="D24" s="147" t="s">
        <v>231</v>
      </c>
    </row>
    <row r="25" spans="2:4" ht="12.75">
      <c r="B25" s="138"/>
      <c r="C25" s="473" t="s">
        <v>6</v>
      </c>
      <c r="D25" s="474"/>
    </row>
    <row r="26" spans="2:4" ht="12.75">
      <c r="B26" s="146"/>
      <c r="C26" s="145" t="s">
        <v>226</v>
      </c>
      <c r="D26" s="147" t="s">
        <v>231</v>
      </c>
    </row>
    <row r="27" spans="2:4" ht="12.75">
      <c r="B27" s="138"/>
      <c r="C27" s="475" t="s">
        <v>41</v>
      </c>
      <c r="D27" s="476"/>
    </row>
    <row r="28" spans="2:4" ht="12.75">
      <c r="B28" s="138"/>
      <c r="C28" s="473" t="s">
        <v>35</v>
      </c>
      <c r="D28" s="474"/>
    </row>
    <row r="29" spans="2:4" ht="12.75">
      <c r="B29" s="138"/>
      <c r="C29" s="145" t="s">
        <v>226</v>
      </c>
      <c r="D29" s="147" t="s">
        <v>231</v>
      </c>
    </row>
    <row r="30" spans="2:4" ht="12.75">
      <c r="B30" s="138"/>
      <c r="C30" s="473" t="s">
        <v>36</v>
      </c>
      <c r="D30" s="474"/>
    </row>
    <row r="31" spans="2:4" ht="12.75">
      <c r="B31" s="138"/>
      <c r="C31" s="145" t="s">
        <v>226</v>
      </c>
      <c r="D31" s="147" t="s">
        <v>231</v>
      </c>
    </row>
    <row r="32" spans="2:4" ht="12.75">
      <c r="B32" s="138"/>
      <c r="C32" s="473" t="s">
        <v>6</v>
      </c>
      <c r="D32" s="474"/>
    </row>
    <row r="33" spans="2:4" ht="13.5" thickBot="1">
      <c r="B33" s="138"/>
      <c r="C33" s="145" t="s">
        <v>226</v>
      </c>
      <c r="D33" s="147" t="s">
        <v>231</v>
      </c>
    </row>
    <row r="34" spans="2:4" ht="13.5" thickBot="1">
      <c r="B34" s="461" t="s">
        <v>7</v>
      </c>
      <c r="C34" s="462"/>
      <c r="D34" s="463"/>
    </row>
    <row r="35" spans="2:4" ht="13.5" thickBot="1">
      <c r="B35" s="138"/>
      <c r="C35" s="145" t="s">
        <v>226</v>
      </c>
      <c r="D35" s="147" t="s">
        <v>231</v>
      </c>
    </row>
    <row r="36" spans="2:4" ht="13.5" thickBot="1">
      <c r="B36" s="461" t="s">
        <v>13</v>
      </c>
      <c r="C36" s="462"/>
      <c r="D36" s="463"/>
    </row>
    <row r="37" spans="2:4" ht="26.25" thickBot="1">
      <c r="B37" s="138"/>
      <c r="C37" s="139" t="s">
        <v>226</v>
      </c>
      <c r="D37" s="148" t="s">
        <v>232</v>
      </c>
    </row>
    <row r="38" spans="2:4" ht="13.5" thickBot="1">
      <c r="B38" s="461" t="s">
        <v>61</v>
      </c>
      <c r="C38" s="462"/>
      <c r="D38" s="463"/>
    </row>
    <row r="39" spans="2:4" ht="40.5" customHeight="1" thickBot="1">
      <c r="B39" s="138"/>
      <c r="C39" s="139" t="s">
        <v>226</v>
      </c>
      <c r="D39" s="140" t="s">
        <v>233</v>
      </c>
    </row>
    <row r="40" spans="2:4" ht="13.5" thickBot="1">
      <c r="B40" s="461" t="s">
        <v>14</v>
      </c>
      <c r="C40" s="462"/>
      <c r="D40" s="463"/>
    </row>
    <row r="41" spans="2:4" ht="13.5" thickBot="1">
      <c r="B41" s="138"/>
      <c r="C41" s="145" t="s">
        <v>226</v>
      </c>
      <c r="D41" s="147" t="s">
        <v>234</v>
      </c>
    </row>
    <row r="42" spans="2:4" ht="12.75">
      <c r="B42" s="464" t="s">
        <v>177</v>
      </c>
      <c r="C42" s="465"/>
      <c r="D42" s="466"/>
    </row>
    <row r="43" spans="2:4" ht="13.5" thickBot="1">
      <c r="B43" s="149"/>
      <c r="C43" s="150" t="s">
        <v>226</v>
      </c>
      <c r="D43" s="151" t="s">
        <v>235</v>
      </c>
    </row>
    <row r="44" spans="2:4" ht="15.75">
      <c r="B44" s="467" t="s">
        <v>236</v>
      </c>
      <c r="C44" s="468"/>
      <c r="D44" s="469"/>
    </row>
    <row r="45" spans="2:4" ht="13.5" thickBot="1">
      <c r="B45" s="470" t="s">
        <v>221</v>
      </c>
      <c r="C45" s="471"/>
      <c r="D45" s="472"/>
    </row>
    <row r="46" spans="2:4" ht="13.5" thickBot="1">
      <c r="B46" s="454" t="s">
        <v>58</v>
      </c>
      <c r="C46" s="455"/>
      <c r="D46" s="456"/>
    </row>
    <row r="47" spans="2:4" ht="12.75">
      <c r="B47" s="152"/>
      <c r="C47" s="457" t="s">
        <v>24</v>
      </c>
      <c r="D47" s="458"/>
    </row>
    <row r="48" spans="2:4" ht="12.75">
      <c r="B48" s="153"/>
      <c r="C48" s="154" t="s">
        <v>188</v>
      </c>
      <c r="D48" s="155" t="s">
        <v>237</v>
      </c>
    </row>
    <row r="49" spans="2:4" ht="26.25" customHeight="1">
      <c r="B49" s="153"/>
      <c r="C49" s="154" t="s">
        <v>183</v>
      </c>
      <c r="D49" s="155" t="s">
        <v>238</v>
      </c>
    </row>
    <row r="50" spans="2:4" ht="12.75">
      <c r="B50" s="153"/>
      <c r="C50" s="459" t="s">
        <v>25</v>
      </c>
      <c r="D50" s="460"/>
    </row>
    <row r="51" spans="2:4" ht="38.25">
      <c r="B51" s="153"/>
      <c r="C51" s="154" t="s">
        <v>189</v>
      </c>
      <c r="D51" s="155" t="s">
        <v>307</v>
      </c>
    </row>
    <row r="52" spans="2:4" ht="26.25" customHeight="1">
      <c r="B52" s="153"/>
      <c r="C52" s="154" t="s">
        <v>183</v>
      </c>
      <c r="D52" s="155" t="s">
        <v>239</v>
      </c>
    </row>
    <row r="53" spans="2:4" ht="12.75">
      <c r="B53" s="153"/>
      <c r="C53" s="459" t="s">
        <v>178</v>
      </c>
      <c r="D53" s="460"/>
    </row>
    <row r="54" spans="2:4" ht="38.25">
      <c r="B54" s="153"/>
      <c r="C54" s="154" t="s">
        <v>190</v>
      </c>
      <c r="D54" s="156" t="s">
        <v>240</v>
      </c>
    </row>
    <row r="55" spans="2:4" ht="26.25" customHeight="1">
      <c r="B55" s="153"/>
      <c r="C55" s="154" t="s">
        <v>183</v>
      </c>
      <c r="D55" s="155" t="s">
        <v>241</v>
      </c>
    </row>
    <row r="56" spans="2:4" ht="12.75">
      <c r="B56" s="153"/>
      <c r="C56" s="459" t="s">
        <v>184</v>
      </c>
      <c r="D56" s="460"/>
    </row>
    <row r="57" spans="2:4" ht="38.25">
      <c r="B57" s="153"/>
      <c r="C57" s="154" t="s">
        <v>191</v>
      </c>
      <c r="D57" s="156" t="s">
        <v>242</v>
      </c>
    </row>
    <row r="58" spans="2:4" ht="38.25">
      <c r="B58" s="153"/>
      <c r="C58" s="154" t="s">
        <v>183</v>
      </c>
      <c r="D58" s="156" t="s">
        <v>243</v>
      </c>
    </row>
    <row r="59" spans="2:4" ht="13.5" customHeight="1">
      <c r="B59" s="153"/>
      <c r="C59" s="459" t="s">
        <v>244</v>
      </c>
      <c r="D59" s="460"/>
    </row>
    <row r="60" spans="2:4" ht="26.25" customHeight="1">
      <c r="B60" s="153"/>
      <c r="C60" s="157" t="s">
        <v>192</v>
      </c>
      <c r="D60" s="158" t="s">
        <v>245</v>
      </c>
    </row>
    <row r="61" spans="2:4" ht="26.25" customHeight="1" thickBot="1">
      <c r="B61" s="153"/>
      <c r="C61" s="159" t="s">
        <v>90</v>
      </c>
      <c r="D61" s="158" t="s">
        <v>308</v>
      </c>
    </row>
    <row r="62" spans="2:4" ht="13.5" customHeight="1" thickBot="1">
      <c r="B62" s="447" t="s">
        <v>246</v>
      </c>
      <c r="C62" s="448"/>
      <c r="D62" s="449"/>
    </row>
    <row r="63" spans="2:4" ht="13.5" customHeight="1" thickBot="1">
      <c r="B63" s="444" t="s">
        <v>52</v>
      </c>
      <c r="C63" s="445"/>
      <c r="D63" s="446"/>
    </row>
    <row r="64" spans="2:4" ht="30" customHeight="1">
      <c r="B64" s="153"/>
      <c r="C64" s="160" t="s">
        <v>71</v>
      </c>
      <c r="D64" s="148" t="s">
        <v>247</v>
      </c>
    </row>
    <row r="65" spans="2:4" ht="26.25" customHeight="1">
      <c r="B65" s="153"/>
      <c r="C65" s="161" t="s">
        <v>72</v>
      </c>
      <c r="D65" s="162" t="s">
        <v>248</v>
      </c>
    </row>
    <row r="66" spans="2:4" ht="38.25">
      <c r="B66" s="153"/>
      <c r="C66" s="161" t="s">
        <v>73</v>
      </c>
      <c r="D66" s="148" t="s">
        <v>249</v>
      </c>
    </row>
    <row r="67" spans="2:4" ht="25.5">
      <c r="B67" s="153"/>
      <c r="C67" s="161" t="s">
        <v>250</v>
      </c>
      <c r="D67" s="162" t="s">
        <v>251</v>
      </c>
    </row>
    <row r="68" spans="2:4" ht="12.75">
      <c r="B68" s="153"/>
      <c r="C68" s="161" t="s">
        <v>62</v>
      </c>
      <c r="D68" s="162" t="s">
        <v>252</v>
      </c>
    </row>
    <row r="69" spans="2:4" ht="12.75">
      <c r="B69" s="153"/>
      <c r="C69" s="161" t="s">
        <v>63</v>
      </c>
      <c r="D69" s="162" t="s">
        <v>253</v>
      </c>
    </row>
    <row r="70" spans="2:4" ht="12.75">
      <c r="B70" s="153"/>
      <c r="C70" s="161" t="s">
        <v>254</v>
      </c>
      <c r="D70" s="162" t="s">
        <v>255</v>
      </c>
    </row>
    <row r="71" spans="2:4" ht="12.75">
      <c r="B71" s="153"/>
      <c r="C71" s="161" t="s">
        <v>256</v>
      </c>
      <c r="D71" s="162" t="s">
        <v>257</v>
      </c>
    </row>
    <row r="72" spans="2:4" s="166" customFormat="1" ht="40.5" customHeight="1">
      <c r="B72" s="163"/>
      <c r="C72" s="164" t="s">
        <v>201</v>
      </c>
      <c r="D72" s="165" t="s">
        <v>258</v>
      </c>
    </row>
    <row r="73" spans="2:4" ht="38.25">
      <c r="B73" s="153"/>
      <c r="C73" s="159" t="s">
        <v>75</v>
      </c>
      <c r="D73" s="167" t="s">
        <v>259</v>
      </c>
    </row>
    <row r="74" spans="2:4" ht="13.5" thickBot="1">
      <c r="B74" s="153"/>
      <c r="C74" s="159" t="s">
        <v>0</v>
      </c>
      <c r="D74" s="167" t="s">
        <v>260</v>
      </c>
    </row>
    <row r="75" spans="2:4" ht="13.5" customHeight="1" thickBot="1">
      <c r="B75" s="444" t="s">
        <v>57</v>
      </c>
      <c r="C75" s="445"/>
      <c r="D75" s="446"/>
    </row>
    <row r="76" spans="2:4" ht="26.25" customHeight="1">
      <c r="B76" s="168"/>
      <c r="C76" s="169" t="s">
        <v>261</v>
      </c>
      <c r="D76" s="170" t="s">
        <v>262</v>
      </c>
    </row>
    <row r="77" spans="2:4" ht="38.25">
      <c r="B77" s="168"/>
      <c r="C77" s="169" t="s">
        <v>53</v>
      </c>
      <c r="D77" s="170" t="s">
        <v>263</v>
      </c>
    </row>
    <row r="78" spans="2:4" ht="25.5">
      <c r="B78" s="171"/>
      <c r="C78" s="172" t="s">
        <v>64</v>
      </c>
      <c r="D78" s="170" t="s">
        <v>264</v>
      </c>
    </row>
    <row r="79" spans="2:4" ht="13.5" thickBot="1">
      <c r="B79" s="153"/>
      <c r="C79" s="161" t="s">
        <v>82</v>
      </c>
      <c r="D79" s="162" t="s">
        <v>265</v>
      </c>
    </row>
    <row r="80" spans="2:4" ht="13.5" customHeight="1" thickBot="1">
      <c r="B80" s="444" t="s">
        <v>56</v>
      </c>
      <c r="C80" s="445"/>
      <c r="D80" s="446"/>
    </row>
    <row r="81" spans="2:4" s="166" customFormat="1" ht="48" customHeight="1">
      <c r="B81" s="163"/>
      <c r="C81" s="173" t="s">
        <v>76</v>
      </c>
      <c r="D81" s="174" t="s">
        <v>338</v>
      </c>
    </row>
    <row r="82" spans="2:4" ht="12.75">
      <c r="B82" s="153"/>
      <c r="C82" s="426" t="s">
        <v>15</v>
      </c>
      <c r="D82" s="427"/>
    </row>
    <row r="83" spans="2:4" ht="12.75">
      <c r="B83" s="153"/>
      <c r="C83" s="175" t="s">
        <v>21</v>
      </c>
      <c r="D83" s="162" t="s">
        <v>266</v>
      </c>
    </row>
    <row r="84" spans="2:4" ht="12.75">
      <c r="B84" s="153"/>
      <c r="C84" s="175" t="s">
        <v>20</v>
      </c>
      <c r="D84" s="162" t="s">
        <v>267</v>
      </c>
    </row>
    <row r="85" spans="2:4" ht="12.75">
      <c r="B85" s="153"/>
      <c r="C85" s="426" t="s">
        <v>50</v>
      </c>
      <c r="D85" s="427"/>
    </row>
    <row r="86" spans="2:4" ht="26.25" customHeight="1">
      <c r="B86" s="153"/>
      <c r="C86" s="175" t="s">
        <v>21</v>
      </c>
      <c r="D86" s="162" t="s">
        <v>268</v>
      </c>
    </row>
    <row r="87" spans="2:4" ht="26.25" customHeight="1">
      <c r="B87" s="153"/>
      <c r="C87" s="176" t="s">
        <v>20</v>
      </c>
      <c r="D87" s="167" t="s">
        <v>269</v>
      </c>
    </row>
    <row r="88" spans="2:4" ht="12.75">
      <c r="B88" s="153"/>
      <c r="C88" s="426" t="s">
        <v>23</v>
      </c>
      <c r="D88" s="427"/>
    </row>
    <row r="89" spans="2:4" ht="26.25" customHeight="1">
      <c r="B89" s="153"/>
      <c r="C89" s="175" t="s">
        <v>21</v>
      </c>
      <c r="D89" s="162" t="s">
        <v>270</v>
      </c>
    </row>
    <row r="90" spans="2:4" ht="26.25" customHeight="1">
      <c r="B90" s="153"/>
      <c r="C90" s="176" t="s">
        <v>20</v>
      </c>
      <c r="D90" s="167" t="s">
        <v>271</v>
      </c>
    </row>
    <row r="91" spans="2:4" ht="12.75">
      <c r="B91" s="153"/>
      <c r="C91" s="426" t="s">
        <v>51</v>
      </c>
      <c r="D91" s="427"/>
    </row>
    <row r="92" spans="2:4" ht="13.5" customHeight="1">
      <c r="B92" s="153"/>
      <c r="C92" s="175" t="s">
        <v>21</v>
      </c>
      <c r="D92" s="162" t="s">
        <v>272</v>
      </c>
    </row>
    <row r="93" spans="2:4" ht="13.5" thickBot="1">
      <c r="B93" s="153"/>
      <c r="C93" s="176" t="s">
        <v>20</v>
      </c>
      <c r="D93" s="167" t="s">
        <v>273</v>
      </c>
    </row>
    <row r="94" spans="2:4" ht="13.5" customHeight="1" thickBot="1">
      <c r="B94" s="444" t="s">
        <v>49</v>
      </c>
      <c r="C94" s="445"/>
      <c r="D94" s="446"/>
    </row>
    <row r="95" spans="2:4" ht="26.25" thickBot="1">
      <c r="B95" s="177"/>
      <c r="C95" s="161" t="s">
        <v>274</v>
      </c>
      <c r="D95" s="162" t="s">
        <v>275</v>
      </c>
    </row>
    <row r="96" spans="2:4" ht="13.5" customHeight="1" thickBot="1">
      <c r="B96" s="447" t="s">
        <v>59</v>
      </c>
      <c r="C96" s="448"/>
      <c r="D96" s="449"/>
    </row>
    <row r="97" spans="2:4" ht="12.75">
      <c r="B97" s="153"/>
      <c r="C97" s="450" t="s">
        <v>18</v>
      </c>
      <c r="D97" s="451"/>
    </row>
    <row r="98" spans="2:4" s="166" customFormat="1" ht="26.25" customHeight="1">
      <c r="B98" s="163"/>
      <c r="C98" s="178" t="s">
        <v>21</v>
      </c>
      <c r="D98" s="179" t="s">
        <v>276</v>
      </c>
    </row>
    <row r="99" spans="2:4" ht="26.25" customHeight="1">
      <c r="B99" s="153"/>
      <c r="C99" s="175" t="s">
        <v>20</v>
      </c>
      <c r="D99" s="162" t="s">
        <v>277</v>
      </c>
    </row>
    <row r="100" spans="2:4" ht="12.75">
      <c r="B100" s="153"/>
      <c r="C100" s="452" t="s">
        <v>179</v>
      </c>
      <c r="D100" s="453"/>
    </row>
    <row r="101" spans="2:4" s="183" customFormat="1" ht="26.25" customHeight="1">
      <c r="B101" s="180"/>
      <c r="C101" s="181" t="s">
        <v>21</v>
      </c>
      <c r="D101" s="182" t="s">
        <v>278</v>
      </c>
    </row>
    <row r="102" spans="2:4" ht="26.25" customHeight="1">
      <c r="B102" s="153"/>
      <c r="C102" s="175" t="s">
        <v>20</v>
      </c>
      <c r="D102" s="162" t="s">
        <v>279</v>
      </c>
    </row>
    <row r="103" spans="2:4" ht="12.75">
      <c r="B103" s="153"/>
      <c r="C103" s="426" t="s">
        <v>280</v>
      </c>
      <c r="D103" s="427"/>
    </row>
    <row r="104" spans="2:4" s="166" customFormat="1" ht="26.25" customHeight="1">
      <c r="B104" s="163"/>
      <c r="C104" s="178" t="s">
        <v>21</v>
      </c>
      <c r="D104" s="179" t="s">
        <v>281</v>
      </c>
    </row>
    <row r="105" spans="2:4" ht="25.5">
      <c r="B105" s="153"/>
      <c r="C105" s="176" t="s">
        <v>20</v>
      </c>
      <c r="D105" s="167" t="s">
        <v>282</v>
      </c>
    </row>
    <row r="106" spans="2:4" ht="12.75">
      <c r="B106" s="153"/>
      <c r="C106" s="426" t="s">
        <v>19</v>
      </c>
      <c r="D106" s="427"/>
    </row>
    <row r="107" spans="2:4" s="166" customFormat="1" ht="26.25" customHeight="1">
      <c r="B107" s="163"/>
      <c r="C107" s="178" t="s">
        <v>21</v>
      </c>
      <c r="D107" s="179" t="s">
        <v>283</v>
      </c>
    </row>
    <row r="108" spans="2:4" ht="26.25" thickBot="1">
      <c r="B108" s="184"/>
      <c r="C108" s="176" t="s">
        <v>20</v>
      </c>
      <c r="D108" s="176" t="s">
        <v>284</v>
      </c>
    </row>
    <row r="109" spans="2:4" ht="13.5" customHeight="1" thickBot="1">
      <c r="B109" s="447" t="s">
        <v>60</v>
      </c>
      <c r="C109" s="448"/>
      <c r="D109" s="449"/>
    </row>
    <row r="110" spans="2:4" ht="12.75">
      <c r="B110" s="153"/>
      <c r="C110" s="439" t="s">
        <v>180</v>
      </c>
      <c r="D110" s="440"/>
    </row>
    <row r="111" spans="2:4" s="166" customFormat="1" ht="25.5">
      <c r="B111" s="185"/>
      <c r="C111" s="173" t="s">
        <v>27</v>
      </c>
      <c r="D111" s="179" t="s">
        <v>352</v>
      </c>
    </row>
    <row r="112" spans="2:4" ht="38.25" customHeight="1">
      <c r="B112" s="186"/>
      <c r="C112" s="187" t="s">
        <v>20</v>
      </c>
      <c r="D112" s="162" t="s">
        <v>285</v>
      </c>
    </row>
    <row r="113" spans="2:4" ht="12.75">
      <c r="B113" s="186"/>
      <c r="C113" s="426" t="s">
        <v>54</v>
      </c>
      <c r="D113" s="427"/>
    </row>
    <row r="114" spans="2:4" s="166" customFormat="1" ht="25.5">
      <c r="B114" s="185"/>
      <c r="C114" s="173" t="s">
        <v>21</v>
      </c>
      <c r="D114" s="174" t="s">
        <v>353</v>
      </c>
    </row>
    <row r="115" spans="2:4" ht="25.5">
      <c r="B115" s="186"/>
      <c r="C115" s="187" t="s">
        <v>20</v>
      </c>
      <c r="D115" s="170" t="s">
        <v>286</v>
      </c>
    </row>
    <row r="116" spans="2:4" ht="12.75">
      <c r="B116" s="186"/>
      <c r="C116" s="426" t="s">
        <v>65</v>
      </c>
      <c r="D116" s="427"/>
    </row>
    <row r="117" spans="2:4" s="166" customFormat="1" ht="26.25" customHeight="1">
      <c r="B117" s="185"/>
      <c r="C117" s="173" t="s">
        <v>21</v>
      </c>
      <c r="D117" s="179" t="s">
        <v>287</v>
      </c>
    </row>
    <row r="118" spans="2:4" ht="29.25" customHeight="1">
      <c r="B118" s="186"/>
      <c r="C118" s="187" t="s">
        <v>20</v>
      </c>
      <c r="D118" s="162" t="s">
        <v>288</v>
      </c>
    </row>
    <row r="119" spans="2:4" ht="12.75">
      <c r="B119" s="186"/>
      <c r="C119" s="426" t="s">
        <v>19</v>
      </c>
      <c r="D119" s="427"/>
    </row>
    <row r="120" spans="2:4" s="166" customFormat="1" ht="26.25" customHeight="1">
      <c r="B120" s="185"/>
      <c r="C120" s="178" t="s">
        <v>21</v>
      </c>
      <c r="D120" s="179" t="s">
        <v>289</v>
      </c>
    </row>
    <row r="121" spans="2:4" ht="38.25" customHeight="1">
      <c r="B121" s="186"/>
      <c r="C121" s="176" t="s">
        <v>20</v>
      </c>
      <c r="D121" s="167" t="s">
        <v>290</v>
      </c>
    </row>
    <row r="122" spans="2:4" ht="12.75">
      <c r="B122" s="186"/>
      <c r="C122" s="426" t="s">
        <v>280</v>
      </c>
      <c r="D122" s="427"/>
    </row>
    <row r="123" spans="2:4" s="166" customFormat="1" ht="26.25" customHeight="1">
      <c r="B123" s="185"/>
      <c r="C123" s="178" t="s">
        <v>21</v>
      </c>
      <c r="D123" s="179" t="s">
        <v>291</v>
      </c>
    </row>
    <row r="124" spans="2:4" ht="30" customHeight="1">
      <c r="B124" s="186"/>
      <c r="C124" s="176" t="s">
        <v>20</v>
      </c>
      <c r="D124" s="167" t="s">
        <v>282</v>
      </c>
    </row>
    <row r="125" spans="2:4" ht="12.75">
      <c r="B125" s="186"/>
      <c r="C125" s="426" t="s">
        <v>185</v>
      </c>
      <c r="D125" s="427"/>
    </row>
    <row r="126" spans="2:4" s="166" customFormat="1" ht="25.5">
      <c r="B126" s="185"/>
      <c r="C126" s="178" t="s">
        <v>21</v>
      </c>
      <c r="D126" s="179" t="s">
        <v>354</v>
      </c>
    </row>
    <row r="127" spans="2:4" ht="26.25" customHeight="1" thickBot="1">
      <c r="B127" s="186"/>
      <c r="C127" s="176" t="s">
        <v>20</v>
      </c>
      <c r="D127" s="167" t="s">
        <v>292</v>
      </c>
    </row>
    <row r="128" spans="2:4" ht="13.5" customHeight="1" thickBot="1">
      <c r="B128" s="413" t="s">
        <v>202</v>
      </c>
      <c r="C128" s="414"/>
      <c r="D128" s="415"/>
    </row>
    <row r="129" spans="2:4" s="166" customFormat="1" ht="52.5" customHeight="1">
      <c r="B129" s="185"/>
      <c r="C129" s="188" t="s">
        <v>293</v>
      </c>
      <c r="D129" s="189" t="s">
        <v>294</v>
      </c>
    </row>
    <row r="130" spans="2:4" s="166" customFormat="1" ht="38.25">
      <c r="B130" s="185"/>
      <c r="C130" s="178" t="s">
        <v>20</v>
      </c>
      <c r="D130" s="182" t="s">
        <v>295</v>
      </c>
    </row>
    <row r="131" spans="2:4" s="166" customFormat="1" ht="53.25" customHeight="1">
      <c r="B131" s="185"/>
      <c r="C131" s="188" t="s">
        <v>296</v>
      </c>
      <c r="D131" s="189" t="s">
        <v>297</v>
      </c>
    </row>
    <row r="132" spans="2:4" s="166" customFormat="1" ht="38.25">
      <c r="B132" s="185"/>
      <c r="C132" s="188" t="s">
        <v>20</v>
      </c>
      <c r="D132" s="182" t="s">
        <v>298</v>
      </c>
    </row>
    <row r="133" spans="2:4" s="166" customFormat="1" ht="38.25">
      <c r="B133" s="185"/>
      <c r="C133" s="188" t="s">
        <v>299</v>
      </c>
      <c r="D133" s="189" t="s">
        <v>300</v>
      </c>
    </row>
    <row r="134" spans="2:4" s="166" customFormat="1" ht="38.25" customHeight="1">
      <c r="B134" s="185"/>
      <c r="C134" s="188" t="s">
        <v>20</v>
      </c>
      <c r="D134" s="182" t="s">
        <v>301</v>
      </c>
    </row>
    <row r="135" spans="2:4" s="166" customFormat="1" ht="26.25" customHeight="1">
      <c r="B135" s="185"/>
      <c r="C135" s="188" t="s">
        <v>302</v>
      </c>
      <c r="D135" s="189" t="s">
        <v>303</v>
      </c>
    </row>
    <row r="136" spans="2:4" s="166" customFormat="1" ht="26.25" thickBot="1">
      <c r="B136" s="190"/>
      <c r="C136" s="191" t="s">
        <v>20</v>
      </c>
      <c r="D136" s="192" t="s">
        <v>304</v>
      </c>
    </row>
    <row r="137" spans="2:4" ht="15.75">
      <c r="B137" s="433" t="s">
        <v>236</v>
      </c>
      <c r="C137" s="434"/>
      <c r="D137" s="435"/>
    </row>
    <row r="138" spans="2:4" ht="13.5" thickBot="1">
      <c r="B138" s="436" t="s">
        <v>310</v>
      </c>
      <c r="C138" s="437"/>
      <c r="D138" s="438"/>
    </row>
    <row r="139" spans="2:4" ht="13.5" thickBot="1">
      <c r="B139" s="441" t="s">
        <v>58</v>
      </c>
      <c r="C139" s="442"/>
      <c r="D139" s="443"/>
    </row>
    <row r="140" spans="2:4" ht="12.75">
      <c r="B140" s="201"/>
      <c r="C140" s="428" t="s">
        <v>204</v>
      </c>
      <c r="D140" s="429"/>
    </row>
    <row r="141" spans="2:4" ht="12.75">
      <c r="B141" s="206"/>
      <c r="C141" s="207" t="s">
        <v>188</v>
      </c>
      <c r="D141" s="170" t="s">
        <v>311</v>
      </c>
    </row>
    <row r="142" spans="2:4" ht="25.5">
      <c r="B142" s="206"/>
      <c r="C142" s="202" t="s">
        <v>217</v>
      </c>
      <c r="D142" s="170" t="s">
        <v>312</v>
      </c>
    </row>
    <row r="143" spans="2:4" ht="12.75">
      <c r="B143" s="206"/>
      <c r="C143" s="426" t="s">
        <v>25</v>
      </c>
      <c r="D143" s="427"/>
    </row>
    <row r="144" spans="2:4" ht="25.5">
      <c r="B144" s="206"/>
      <c r="C144" s="202" t="s">
        <v>189</v>
      </c>
      <c r="D144" s="203" t="s">
        <v>340</v>
      </c>
    </row>
    <row r="145" spans="2:4" ht="25.5">
      <c r="B145" s="206"/>
      <c r="C145" s="202" t="s">
        <v>217</v>
      </c>
      <c r="D145" s="182" t="s">
        <v>339</v>
      </c>
    </row>
    <row r="146" spans="2:4" ht="12.75">
      <c r="B146" s="206"/>
      <c r="C146" s="426" t="s">
        <v>178</v>
      </c>
      <c r="D146" s="427"/>
    </row>
    <row r="147" spans="2:4" ht="25.5">
      <c r="B147" s="206"/>
      <c r="C147" s="202" t="s">
        <v>190</v>
      </c>
      <c r="D147" s="203" t="s">
        <v>334</v>
      </c>
    </row>
    <row r="148" spans="2:4" ht="25.5">
      <c r="B148" s="206"/>
      <c r="C148" s="202" t="s">
        <v>217</v>
      </c>
      <c r="D148" s="182" t="s">
        <v>313</v>
      </c>
    </row>
    <row r="149" spans="2:4" ht="12.75">
      <c r="B149" s="206"/>
      <c r="C149" s="426" t="s">
        <v>184</v>
      </c>
      <c r="D149" s="427"/>
    </row>
    <row r="150" spans="2:4" ht="38.25">
      <c r="B150" s="206"/>
      <c r="C150" s="207" t="s">
        <v>191</v>
      </c>
      <c r="D150" s="208" t="s">
        <v>335</v>
      </c>
    </row>
    <row r="151" spans="2:4" ht="25.5">
      <c r="B151" s="206"/>
      <c r="C151" s="202" t="s">
        <v>217</v>
      </c>
      <c r="D151" s="208" t="s">
        <v>314</v>
      </c>
    </row>
    <row r="152" spans="2:4" ht="12.75">
      <c r="B152" s="206"/>
      <c r="C152" s="426" t="s">
        <v>244</v>
      </c>
      <c r="D152" s="427"/>
    </row>
    <row r="153" spans="2:4" ht="12.75">
      <c r="B153" s="206"/>
      <c r="C153" s="204" t="s">
        <v>218</v>
      </c>
      <c r="D153" s="167" t="s">
        <v>336</v>
      </c>
    </row>
    <row r="154" spans="2:4" ht="26.25" thickBot="1">
      <c r="B154" s="206"/>
      <c r="C154" s="25" t="s">
        <v>205</v>
      </c>
      <c r="D154" s="158" t="s">
        <v>315</v>
      </c>
    </row>
    <row r="155" spans="2:4" ht="13.5" thickBot="1">
      <c r="B155" s="413" t="s">
        <v>309</v>
      </c>
      <c r="C155" s="414"/>
      <c r="D155" s="415"/>
    </row>
    <row r="156" spans="2:4" ht="12.75">
      <c r="B156" s="209"/>
      <c r="C156" s="428" t="s">
        <v>206</v>
      </c>
      <c r="D156" s="429"/>
    </row>
    <row r="157" spans="2:4" ht="25.5">
      <c r="B157" s="210"/>
      <c r="C157" s="187" t="s">
        <v>213</v>
      </c>
      <c r="D157" s="205" t="s">
        <v>316</v>
      </c>
    </row>
    <row r="158" spans="2:4" ht="12.75">
      <c r="B158" s="210"/>
      <c r="C158" s="187" t="s">
        <v>214</v>
      </c>
      <c r="D158" s="205" t="s">
        <v>317</v>
      </c>
    </row>
    <row r="159" spans="2:4" ht="13.5" thickBot="1">
      <c r="B159" s="210"/>
      <c r="C159" s="187" t="s">
        <v>215</v>
      </c>
      <c r="D159" s="205" t="s">
        <v>318</v>
      </c>
    </row>
    <row r="160" spans="2:4" ht="12.75">
      <c r="B160" s="210"/>
      <c r="C160" s="428" t="s">
        <v>57</v>
      </c>
      <c r="D160" s="429"/>
    </row>
    <row r="161" spans="2:4" ht="13.5" thickBot="1">
      <c r="B161" s="210"/>
      <c r="C161" s="187" t="s">
        <v>261</v>
      </c>
      <c r="D161" s="170" t="s">
        <v>319</v>
      </c>
    </row>
    <row r="162" spans="2:4" ht="13.5" thickBot="1">
      <c r="B162" s="423" t="s">
        <v>225</v>
      </c>
      <c r="C162" s="424"/>
      <c r="D162" s="425"/>
    </row>
    <row r="163" spans="2:4" ht="13.5" thickBot="1">
      <c r="B163" s="211"/>
      <c r="C163" s="212" t="s">
        <v>226</v>
      </c>
      <c r="D163" s="137" t="s">
        <v>320</v>
      </c>
    </row>
    <row r="164" spans="2:4" ht="13.5" thickBot="1">
      <c r="B164" s="423" t="s">
        <v>17</v>
      </c>
      <c r="C164" s="424"/>
      <c r="D164" s="425"/>
    </row>
    <row r="165" spans="2:4" ht="26.25" thickBot="1">
      <c r="B165" s="213"/>
      <c r="C165" s="212" t="s">
        <v>226</v>
      </c>
      <c r="D165" s="148" t="s">
        <v>321</v>
      </c>
    </row>
    <row r="166" spans="2:4" ht="12.75">
      <c r="B166" s="430" t="s">
        <v>1</v>
      </c>
      <c r="C166" s="431"/>
      <c r="D166" s="432"/>
    </row>
    <row r="167" spans="2:4" ht="12.75">
      <c r="B167" s="213"/>
      <c r="C167" s="421" t="s">
        <v>32</v>
      </c>
      <c r="D167" s="422"/>
    </row>
    <row r="168" spans="2:4" ht="12.75">
      <c r="B168" s="213"/>
      <c r="C168" s="419" t="s">
        <v>35</v>
      </c>
      <c r="D168" s="420"/>
    </row>
    <row r="169" spans="2:4" ht="12.75">
      <c r="B169" s="214"/>
      <c r="C169" s="215" t="s">
        <v>226</v>
      </c>
      <c r="D169" s="216" t="s">
        <v>231</v>
      </c>
    </row>
    <row r="170" spans="2:4" ht="12.75">
      <c r="B170" s="213"/>
      <c r="C170" s="419" t="s">
        <v>36</v>
      </c>
      <c r="D170" s="420"/>
    </row>
    <row r="171" spans="2:4" ht="12.75">
      <c r="B171" s="214"/>
      <c r="C171" s="215" t="s">
        <v>226</v>
      </c>
      <c r="D171" s="216" t="s">
        <v>231</v>
      </c>
    </row>
    <row r="172" spans="2:4" ht="12.75">
      <c r="B172" s="213"/>
      <c r="C172" s="419" t="s">
        <v>6</v>
      </c>
      <c r="D172" s="420"/>
    </row>
    <row r="173" spans="2:4" ht="12.75">
      <c r="B173" s="214"/>
      <c r="C173" s="215" t="s">
        <v>226</v>
      </c>
      <c r="D173" s="216" t="s">
        <v>231</v>
      </c>
    </row>
    <row r="174" spans="2:4" ht="12.75">
      <c r="B174" s="213"/>
      <c r="C174" s="421" t="s">
        <v>41</v>
      </c>
      <c r="D174" s="422"/>
    </row>
    <row r="175" spans="2:4" ht="12.75">
      <c r="B175" s="213"/>
      <c r="C175" s="419" t="s">
        <v>35</v>
      </c>
      <c r="D175" s="420"/>
    </row>
    <row r="176" spans="2:4" ht="12.75">
      <c r="B176" s="213"/>
      <c r="C176" s="215" t="s">
        <v>226</v>
      </c>
      <c r="D176" s="216" t="s">
        <v>231</v>
      </c>
    </row>
    <row r="177" spans="2:4" ht="12.75">
      <c r="B177" s="213"/>
      <c r="C177" s="419" t="s">
        <v>36</v>
      </c>
      <c r="D177" s="420"/>
    </row>
    <row r="178" spans="2:4" ht="12.75">
      <c r="B178" s="213"/>
      <c r="C178" s="215" t="s">
        <v>226</v>
      </c>
      <c r="D178" s="216" t="s">
        <v>231</v>
      </c>
    </row>
    <row r="179" spans="2:4" ht="12.75">
      <c r="B179" s="213"/>
      <c r="C179" s="419" t="s">
        <v>6</v>
      </c>
      <c r="D179" s="420"/>
    </row>
    <row r="180" spans="2:4" ht="13.5" thickBot="1">
      <c r="B180" s="213"/>
      <c r="C180" s="215" t="s">
        <v>226</v>
      </c>
      <c r="D180" s="216" t="s">
        <v>231</v>
      </c>
    </row>
    <row r="181" spans="2:4" ht="13.5" thickBot="1">
      <c r="B181" s="423" t="s">
        <v>333</v>
      </c>
      <c r="C181" s="424"/>
      <c r="D181" s="425"/>
    </row>
    <row r="182" spans="2:4" ht="13.5" thickBot="1">
      <c r="B182" s="213"/>
      <c r="C182" s="215" t="s">
        <v>226</v>
      </c>
      <c r="D182" s="148" t="s">
        <v>230</v>
      </c>
    </row>
    <row r="183" spans="2:4" ht="13.5" thickBot="1">
      <c r="B183" s="413" t="s">
        <v>202</v>
      </c>
      <c r="C183" s="414"/>
      <c r="D183" s="415"/>
    </row>
    <row r="184" spans="2:4" ht="63.75">
      <c r="B184" s="185"/>
      <c r="C184" s="188" t="s">
        <v>293</v>
      </c>
      <c r="D184" s="189" t="s">
        <v>294</v>
      </c>
    </row>
    <row r="185" spans="2:4" ht="38.25">
      <c r="B185" s="185"/>
      <c r="C185" s="178" t="s">
        <v>20</v>
      </c>
      <c r="D185" s="182" t="s">
        <v>295</v>
      </c>
    </row>
    <row r="186" spans="2:4" ht="63.75">
      <c r="B186" s="185"/>
      <c r="C186" s="188" t="s">
        <v>296</v>
      </c>
      <c r="D186" s="189" t="s">
        <v>297</v>
      </c>
    </row>
    <row r="187" spans="2:4" ht="38.25">
      <c r="B187" s="185"/>
      <c r="C187" s="188" t="s">
        <v>20</v>
      </c>
      <c r="D187" s="182" t="s">
        <v>298</v>
      </c>
    </row>
    <row r="188" spans="2:4" ht="38.25">
      <c r="B188" s="185"/>
      <c r="C188" s="188" t="s">
        <v>299</v>
      </c>
      <c r="D188" s="189" t="s">
        <v>300</v>
      </c>
    </row>
    <row r="189" spans="2:4" ht="38.25">
      <c r="B189" s="185"/>
      <c r="C189" s="188" t="s">
        <v>20</v>
      </c>
      <c r="D189" s="182" t="s">
        <v>301</v>
      </c>
    </row>
    <row r="190" spans="2:4" ht="25.5">
      <c r="B190" s="185"/>
      <c r="C190" s="188" t="s">
        <v>302</v>
      </c>
      <c r="D190" s="189" t="s">
        <v>303</v>
      </c>
    </row>
    <row r="191" spans="2:4" ht="26.25" thickBot="1">
      <c r="B191" s="217"/>
      <c r="C191" s="218" t="s">
        <v>20</v>
      </c>
      <c r="D191" s="219" t="s">
        <v>304</v>
      </c>
    </row>
    <row r="192" spans="2:4" ht="16.5" thickBot="1">
      <c r="B192" s="416" t="s">
        <v>305</v>
      </c>
      <c r="C192" s="417"/>
      <c r="D192" s="418"/>
    </row>
    <row r="193" spans="2:4" ht="13.5" thickBot="1">
      <c r="B193" s="193"/>
      <c r="C193" s="194"/>
      <c r="D193" s="195"/>
    </row>
    <row r="194" spans="2:4" ht="38.25">
      <c r="B194" s="186"/>
      <c r="C194" s="196" t="s">
        <v>322</v>
      </c>
      <c r="D194" s="197" t="s">
        <v>323</v>
      </c>
    </row>
    <row r="195" spans="2:4" ht="38.25">
      <c r="B195" s="186"/>
      <c r="C195" s="196" t="s">
        <v>324</v>
      </c>
      <c r="D195" s="197" t="s">
        <v>325</v>
      </c>
    </row>
    <row r="196" spans="2:4" ht="51">
      <c r="B196" s="186"/>
      <c r="C196" s="196" t="s">
        <v>326</v>
      </c>
      <c r="D196" s="197" t="s">
        <v>327</v>
      </c>
    </row>
    <row r="197" spans="2:4" ht="25.5">
      <c r="B197" s="186"/>
      <c r="C197" s="196" t="s">
        <v>328</v>
      </c>
      <c r="D197" s="197" t="s">
        <v>329</v>
      </c>
    </row>
    <row r="198" spans="2:4" ht="38.25">
      <c r="B198" s="220"/>
      <c r="C198" s="196" t="s">
        <v>200</v>
      </c>
      <c r="D198" s="197" t="s">
        <v>330</v>
      </c>
    </row>
    <row r="199" spans="2:4" ht="25.5">
      <c r="B199" s="221"/>
      <c r="C199" s="196" t="s">
        <v>331</v>
      </c>
      <c r="D199" s="197" t="s">
        <v>337</v>
      </c>
    </row>
    <row r="200" spans="2:4" ht="13.5" thickBot="1">
      <c r="B200" s="198"/>
      <c r="C200" s="199"/>
      <c r="D200" s="199"/>
    </row>
  </sheetData>
  <sheetProtection/>
  <mergeCells count="77">
    <mergeCell ref="B1:D1"/>
    <mergeCell ref="B2:D2"/>
    <mergeCell ref="B3:D3"/>
    <mergeCell ref="B4:D4"/>
    <mergeCell ref="B10:D10"/>
    <mergeCell ref="B13:D13"/>
    <mergeCell ref="B15:D15"/>
    <mergeCell ref="B17:D17"/>
    <mergeCell ref="B19:D19"/>
    <mergeCell ref="C20:D20"/>
    <mergeCell ref="C21:D21"/>
    <mergeCell ref="C23:D23"/>
    <mergeCell ref="C25:D25"/>
    <mergeCell ref="C27:D27"/>
    <mergeCell ref="C28:D28"/>
    <mergeCell ref="C30:D30"/>
    <mergeCell ref="C32:D32"/>
    <mergeCell ref="B34:D34"/>
    <mergeCell ref="B36:D36"/>
    <mergeCell ref="B38:D38"/>
    <mergeCell ref="B40:D40"/>
    <mergeCell ref="B42:D42"/>
    <mergeCell ref="B44:D44"/>
    <mergeCell ref="B45:D45"/>
    <mergeCell ref="B46:D46"/>
    <mergeCell ref="C47:D47"/>
    <mergeCell ref="C50:D50"/>
    <mergeCell ref="C53:D53"/>
    <mergeCell ref="C56:D56"/>
    <mergeCell ref="C59:D59"/>
    <mergeCell ref="C103:D103"/>
    <mergeCell ref="C106:D106"/>
    <mergeCell ref="B109:D109"/>
    <mergeCell ref="B62:D62"/>
    <mergeCell ref="B63:D63"/>
    <mergeCell ref="B75:D75"/>
    <mergeCell ref="B80:D80"/>
    <mergeCell ref="C82:D82"/>
    <mergeCell ref="C85:D85"/>
    <mergeCell ref="C122:D122"/>
    <mergeCell ref="C125:D125"/>
    <mergeCell ref="B128:D128"/>
    <mergeCell ref="B139:D139"/>
    <mergeCell ref="C88:D88"/>
    <mergeCell ref="C91:D91"/>
    <mergeCell ref="B94:D94"/>
    <mergeCell ref="B96:D96"/>
    <mergeCell ref="C97:D97"/>
    <mergeCell ref="C100:D100"/>
    <mergeCell ref="B164:D164"/>
    <mergeCell ref="C143:D143"/>
    <mergeCell ref="B137:D137"/>
    <mergeCell ref="B138:D138"/>
    <mergeCell ref="C167:D167"/>
    <mergeCell ref="C110:D110"/>
    <mergeCell ref="C113:D113"/>
    <mergeCell ref="C116:D116"/>
    <mergeCell ref="C140:D140"/>
    <mergeCell ref="C119:D119"/>
    <mergeCell ref="C168:D168"/>
    <mergeCell ref="C170:D170"/>
    <mergeCell ref="C146:D146"/>
    <mergeCell ref="C149:D149"/>
    <mergeCell ref="C152:D152"/>
    <mergeCell ref="B155:D155"/>
    <mergeCell ref="C156:D156"/>
    <mergeCell ref="C160:D160"/>
    <mergeCell ref="B162:D162"/>
    <mergeCell ref="B166:D166"/>
    <mergeCell ref="B183:D183"/>
    <mergeCell ref="B192:D192"/>
    <mergeCell ref="C172:D172"/>
    <mergeCell ref="C174:D174"/>
    <mergeCell ref="C175:D175"/>
    <mergeCell ref="C177:D177"/>
    <mergeCell ref="C179:D179"/>
    <mergeCell ref="B181:D181"/>
  </mergeCells>
  <printOptions/>
  <pageMargins left="0.7" right="0.7" top="0.75" bottom="0.75" header="0.3" footer="0.3"/>
  <pageSetup fitToHeight="0"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2017-02-16T15:41:46Z</dcterms:modified>
  <cp:category/>
  <cp:version/>
  <cp:contentType/>
  <cp:contentStatus/>
</cp:coreProperties>
</file>