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ranet.floridahousing.org/sites/MF/allocations/Jeans one drive/App Submitted Reports/2018 App Submitted Reports/"/>
    </mc:Choice>
  </mc:AlternateContent>
  <bookViews>
    <workbookView xWindow="0" yWindow="0" windowWidth="23040" windowHeight="9060"/>
  </bookViews>
  <sheets>
    <sheet name="for posti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U3" i="1"/>
  <c r="U2" i="1"/>
</calcChain>
</file>

<file path=xl/sharedStrings.xml><?xml version="1.0" encoding="utf-8"?>
<sst xmlns="http://schemas.openxmlformats.org/spreadsheetml/2006/main" count="64" uniqueCount="50">
  <si>
    <t>Application Number</t>
  </si>
  <si>
    <t>Name of proposed Development</t>
  </si>
  <si>
    <t>Development Location</t>
  </si>
  <si>
    <t>Name Of Applicant</t>
  </si>
  <si>
    <t>Developer</t>
  </si>
  <si>
    <t>Authorized Principal Representative</t>
  </si>
  <si>
    <t>Operational Contact Person</t>
  </si>
  <si>
    <t>NP?</t>
  </si>
  <si>
    <t>Scattered Sites?</t>
  </si>
  <si>
    <t>Total Units</t>
  </si>
  <si>
    <t>Total Set-Aside Units</t>
  </si>
  <si>
    <t>NC Units</t>
  </si>
  <si>
    <t>Total Pct Set Aside</t>
  </si>
  <si>
    <t>Dev Type</t>
  </si>
  <si>
    <t>DLP_latitude</t>
  </si>
  <si>
    <t>DLP_longitude</t>
  </si>
  <si>
    <t>Subsequent Phase?</t>
  </si>
  <si>
    <t>QCT?</t>
  </si>
  <si>
    <t>HC Request</t>
  </si>
  <si>
    <t>SAIL Request</t>
  </si>
  <si>
    <t>Corporation Funding Per Set-Aside Unit</t>
  </si>
  <si>
    <t>Lottery</t>
  </si>
  <si>
    <t>2018-305CS</t>
  </si>
  <si>
    <t>Residences at Marathon Key</t>
  </si>
  <si>
    <t>4800 Overseas Highway, Marathon</t>
  </si>
  <si>
    <t>Marathon Key Housing Partners, LP</t>
  </si>
  <si>
    <t>NuRock Development Partners, Inc.</t>
  </si>
  <si>
    <t>Robert G Hoskins</t>
  </si>
  <si>
    <t>Robby D Block</t>
  </si>
  <si>
    <t>N</t>
  </si>
  <si>
    <t>TH</t>
  </si>
  <si>
    <t>24.715055</t>
  </si>
  <si>
    <t>-81.082075</t>
  </si>
  <si>
    <t>2018-306CS</t>
  </si>
  <si>
    <t>Residences at Crystal Cove</t>
  </si>
  <si>
    <t>4900 Overseas Highway, Marathon</t>
  </si>
  <si>
    <t>Crystal Cove Housing Partners, LP</t>
  </si>
  <si>
    <t>G</t>
  </si>
  <si>
    <t>24.715411</t>
  </si>
  <si>
    <t>-81.080902</t>
  </si>
  <si>
    <t>2018-307CS</t>
  </si>
  <si>
    <t>Marty's Place</t>
  </si>
  <si>
    <t>Bertha St, NE of the intersection of Bertha St and Venetia St, Key West</t>
  </si>
  <si>
    <t>Marty's Place Associates, Ltd.</t>
  </si>
  <si>
    <t>AH Housing Services, LLC; Ambar3, LLC</t>
  </si>
  <si>
    <t>Christopher Elwell</t>
  </si>
  <si>
    <t>Elena M. Adames</t>
  </si>
  <si>
    <t>Y</t>
  </si>
  <si>
    <t>24.554427</t>
  </si>
  <si>
    <t>-81.778969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</si>
</sst>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zoomScaleNormal="100" zoomScaleSheetLayoutView="110" workbookViewId="0">
      <selection activeCell="D19" sqref="D19"/>
    </sheetView>
  </sheetViews>
  <sheetFormatPr defaultRowHeight="12" x14ac:dyDescent="0.3"/>
  <cols>
    <col min="1" max="1" width="10.44140625" style="10" bestFit="1" customWidth="1"/>
    <col min="2" max="2" width="13.77734375" style="11" customWidth="1"/>
    <col min="3" max="3" width="18" style="11" customWidth="1"/>
    <col min="4" max="5" width="16.21875" style="11" customWidth="1"/>
    <col min="6" max="7" width="13.44140625" style="11" customWidth="1"/>
    <col min="8" max="8" width="3.77734375" style="12" bestFit="1" customWidth="1"/>
    <col min="9" max="9" width="6.44140625" style="12" customWidth="1"/>
    <col min="10" max="10" width="5.21875" style="12" bestFit="1" customWidth="1"/>
    <col min="11" max="11" width="5.33203125" style="12" bestFit="1" customWidth="1"/>
    <col min="12" max="12" width="5.21875" style="12" bestFit="1" customWidth="1"/>
    <col min="13" max="13" width="5.33203125" style="12" bestFit="1" customWidth="1"/>
    <col min="14" max="14" width="4.88671875" style="12" bestFit="1" customWidth="1"/>
    <col min="15" max="15" width="9.77734375" style="10" bestFit="1" customWidth="1"/>
    <col min="16" max="16" width="11" style="10" bestFit="1" customWidth="1"/>
    <col min="17" max="17" width="9" style="12" customWidth="1"/>
    <col min="18" max="18" width="4.5546875" style="12" bestFit="1" customWidth="1"/>
    <col min="19" max="20" width="8.44140625" style="10" customWidth="1"/>
    <col min="21" max="21" width="9" style="13" bestFit="1" customWidth="1"/>
    <col min="22" max="22" width="6" style="10" bestFit="1" customWidth="1"/>
    <col min="23" max="16384" width="8.88671875" style="10"/>
  </cols>
  <sheetData>
    <row r="1" spans="1:22" s="3" customFormat="1" ht="6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2" t="s">
        <v>20</v>
      </c>
      <c r="V1" s="1" t="s">
        <v>21</v>
      </c>
    </row>
    <row r="2" spans="1:22" ht="24" x14ac:dyDescent="0.3">
      <c r="A2" s="4" t="s">
        <v>22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5" t="s">
        <v>28</v>
      </c>
      <c r="H2" s="6" t="s">
        <v>29</v>
      </c>
      <c r="I2" s="6" t="s">
        <v>29</v>
      </c>
      <c r="J2" s="7">
        <v>55</v>
      </c>
      <c r="K2" s="7">
        <v>55</v>
      </c>
      <c r="L2" s="7">
        <v>55</v>
      </c>
      <c r="M2" s="7">
        <v>100</v>
      </c>
      <c r="N2" s="6" t="s">
        <v>30</v>
      </c>
      <c r="O2" s="4" t="s">
        <v>31</v>
      </c>
      <c r="P2" s="4" t="s">
        <v>32</v>
      </c>
      <c r="Q2" s="6" t="s">
        <v>29</v>
      </c>
      <c r="R2" s="6" t="s">
        <v>29</v>
      </c>
      <c r="S2" s="8">
        <v>1300000</v>
      </c>
      <c r="T2" s="8">
        <v>5400000</v>
      </c>
      <c r="U2" s="9">
        <f>(S2*9+T2)/K2</f>
        <v>310909.09090909088</v>
      </c>
      <c r="V2" s="6">
        <v>3</v>
      </c>
    </row>
    <row r="3" spans="1:22" ht="24" x14ac:dyDescent="0.3">
      <c r="A3" s="4" t="s">
        <v>33</v>
      </c>
      <c r="B3" s="5" t="s">
        <v>34</v>
      </c>
      <c r="C3" s="5" t="s">
        <v>35</v>
      </c>
      <c r="D3" s="5" t="s">
        <v>36</v>
      </c>
      <c r="E3" s="5" t="s">
        <v>26</v>
      </c>
      <c r="F3" s="5" t="s">
        <v>27</v>
      </c>
      <c r="G3" s="5" t="s">
        <v>28</v>
      </c>
      <c r="H3" s="6" t="s">
        <v>29</v>
      </c>
      <c r="I3" s="6" t="s">
        <v>29</v>
      </c>
      <c r="J3" s="7">
        <v>46</v>
      </c>
      <c r="K3" s="7">
        <v>46</v>
      </c>
      <c r="L3" s="7">
        <v>46</v>
      </c>
      <c r="M3" s="7">
        <v>100</v>
      </c>
      <c r="N3" s="6" t="s">
        <v>37</v>
      </c>
      <c r="O3" s="4" t="s">
        <v>38</v>
      </c>
      <c r="P3" s="4" t="s">
        <v>39</v>
      </c>
      <c r="Q3" s="6" t="s">
        <v>29</v>
      </c>
      <c r="R3" s="6" t="s">
        <v>29</v>
      </c>
      <c r="S3" s="8">
        <v>1300000</v>
      </c>
      <c r="T3" s="8">
        <v>4600000</v>
      </c>
      <c r="U3" s="9">
        <f>(S3*9+T3)/K3</f>
        <v>354347.82608695654</v>
      </c>
      <c r="V3" s="6">
        <v>1</v>
      </c>
    </row>
    <row r="4" spans="1:22" ht="48" x14ac:dyDescent="0.3">
      <c r="A4" s="4" t="s">
        <v>40</v>
      </c>
      <c r="B4" s="5" t="s">
        <v>41</v>
      </c>
      <c r="C4" s="5" t="s">
        <v>42</v>
      </c>
      <c r="D4" s="5" t="s">
        <v>43</v>
      </c>
      <c r="E4" s="5" t="s">
        <v>44</v>
      </c>
      <c r="F4" s="5" t="s">
        <v>45</v>
      </c>
      <c r="G4" s="5" t="s">
        <v>46</v>
      </c>
      <c r="H4" s="6" t="s">
        <v>47</v>
      </c>
      <c r="I4" s="6" t="s">
        <v>29</v>
      </c>
      <c r="J4" s="7">
        <v>47</v>
      </c>
      <c r="K4" s="7">
        <v>47</v>
      </c>
      <c r="L4" s="7">
        <v>47</v>
      </c>
      <c r="M4" s="7">
        <v>100</v>
      </c>
      <c r="N4" s="6" t="s">
        <v>37</v>
      </c>
      <c r="O4" s="4" t="s">
        <v>48</v>
      </c>
      <c r="P4" s="4" t="s">
        <v>49</v>
      </c>
      <c r="Q4" s="6" t="s">
        <v>29</v>
      </c>
      <c r="R4" s="6" t="s">
        <v>29</v>
      </c>
      <c r="S4" s="8">
        <v>1300000</v>
      </c>
      <c r="T4" s="8">
        <v>2200000</v>
      </c>
      <c r="U4" s="9">
        <f>(S4*9+T4)/K4</f>
        <v>295744.68085106381</v>
      </c>
      <c r="V4" s="6">
        <v>2</v>
      </c>
    </row>
  </sheetData>
  <pageMargins left="0.7" right="0.7" top="0.75" bottom="0.75" header="0.3" footer="0.3"/>
  <pageSetup paperSize="17" scale="95" orientation="landscape" r:id="rId1"/>
  <headerFooter>
    <oddHeader>&amp;CRFA 2018-107 Application Submitted Report
(Subject to further verification and review)&amp;R2/15/18</oddHead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1AAEEAFC29C94EA764E8410AB3B4C7" ma:contentTypeVersion="0" ma:contentTypeDescription="Create a new document." ma:contentTypeScope="" ma:versionID="d650c39c7c134832562e60cb059c45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628118-94A1-49E1-9A06-0C05AAC5A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6B52E07-891D-4DAC-A3F4-D0BA0189A4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EC547-D119-4B99-A4AC-2B906B468FB2}">
  <ds:schemaRefs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2018-02-26T14:39:35Z</dcterms:created>
  <dcterms:modified xsi:type="dcterms:W3CDTF">2018-02-26T14:39:53Z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0x0101006E1AAEEAFC29C94EA764E8410AB3B4C7</vt:lpwstr>
  </property>
</Properties>
</file>