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24226"/>
  <bookViews>
    <workbookView xWindow="288" yWindow="336" windowWidth="10476" windowHeight="3828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I4" i="1" l="1"/>
  <c r="O4" i="1" s="1"/>
  <c r="I5" i="1"/>
  <c r="O5" i="1" s="1"/>
  <c r="I6" i="1"/>
  <c r="O6" i="1" s="1"/>
  <c r="I7" i="1"/>
  <c r="O7" i="1" s="1"/>
  <c r="I8" i="1"/>
  <c r="O8" i="1" s="1"/>
  <c r="I3" i="1"/>
  <c r="O3" i="1" s="1"/>
</calcChain>
</file>

<file path=xl/sharedStrings.xml><?xml version="1.0" encoding="utf-8"?>
<sst xmlns="http://schemas.openxmlformats.org/spreadsheetml/2006/main" count="70" uniqueCount="47">
  <si>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</si>
  <si>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</si>
  <si>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</si>
  <si>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</si>
  <si>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</si>
  <si>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</si>
  <si>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</si>
  <si>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</si>
  <si>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</si>
  <si>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HC Request Amount</t>
  </si>
  <si>
    <t>2017-163BS</t>
  </si>
  <si>
    <t>2017-165BS</t>
  </si>
  <si>
    <t>2017-166BS</t>
  </si>
  <si>
    <t>2017-167BS</t>
  </si>
  <si>
    <t>2017-168CS</t>
  </si>
  <si>
    <t>Redland Crossings</t>
  </si>
  <si>
    <t>Casa de Palmas</t>
  </si>
  <si>
    <t>Hibiscus Gardens Apartments</t>
  </si>
  <si>
    <t>Ambar Walk</t>
  </si>
  <si>
    <t>Ambar Key Homes</t>
  </si>
  <si>
    <t>The Quarry</t>
  </si>
  <si>
    <t>Miami-Dade</t>
  </si>
  <si>
    <t>Monroe</t>
  </si>
  <si>
    <t>Lewis V Swezy</t>
  </si>
  <si>
    <t>Martin C Flynn</t>
  </si>
  <si>
    <t>Alberto Milo, Jr.</t>
  </si>
  <si>
    <t>Elena M. Adames</t>
  </si>
  <si>
    <t>RS Development Corp; Lewis V Swezy</t>
  </si>
  <si>
    <t>Tri-Star Affordable Development, LLC</t>
  </si>
  <si>
    <t>Hibiscus Gardens Apartments Developer, LLC</t>
  </si>
  <si>
    <t>Ambar3, LLC</t>
  </si>
  <si>
    <t>Workforce SAIL Request Amount</t>
  </si>
  <si>
    <t>Additional SAIL Request Amount</t>
  </si>
  <si>
    <t>Total Eligible SAIL Request (Workforce SAIL + Additional SAIL)</t>
  </si>
  <si>
    <t>Set-Aside Units</t>
  </si>
  <si>
    <t>Total Eligible SAIL Request (Workforce SAIL + Additional SAIL)/Set-Aside Units</t>
  </si>
  <si>
    <t>MMRB Request Amount</t>
  </si>
  <si>
    <t/>
  </si>
  <si>
    <t>North or South of SW 288th Street?</t>
  </si>
  <si>
    <t>Y</t>
  </si>
  <si>
    <t>N/A</t>
  </si>
  <si>
    <t>NORTH</t>
  </si>
  <si>
    <t>SOUTH</t>
  </si>
  <si>
    <t>2017-164CS*</t>
  </si>
  <si>
    <t>*HC Request Amount was adjusted during scoring</t>
  </si>
  <si>
    <t>On February 3, 2017,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</si>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</sst>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3" fontId="2" fillId="0" borderId="0" xfId="1" applyFont="1" applyAlignment="1">
      <alignment vertical="center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5" fillId="0" borderId="0" xfId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2 2" xfId="4"/>
    <cellStyle name="Normal 3" xfId="3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E5" sqref="E5"/>
    </sheetView>
  </sheetViews>
  <sheetFormatPr defaultColWidth="9.33203125" defaultRowHeight="12" x14ac:dyDescent="0.25"/>
  <cols>
    <col min="1" max="1" width="10" style="4" bestFit="1" customWidth="1"/>
    <col min="2" max="2" width="18.6640625" style="3" customWidth="1"/>
    <col min="3" max="3" width="11.44140625" style="4" bestFit="1" customWidth="1"/>
    <col min="4" max="4" width="15.33203125" style="4" customWidth="1"/>
    <col min="5" max="5" width="20.44140625" style="4" customWidth="1"/>
    <col min="6" max="6" width="10" style="11" customWidth="1"/>
    <col min="7" max="7" width="9.88671875" style="11" customWidth="1"/>
    <col min="8" max="8" width="9.77734375" style="11" customWidth="1"/>
    <col min="9" max="9" width="14.44140625" style="11" customWidth="1"/>
    <col min="10" max="10" width="13.88671875" style="11" customWidth="1"/>
    <col min="11" max="11" width="7.44140625" style="11" customWidth="1"/>
    <col min="12" max="12" width="7.21875" style="4" customWidth="1"/>
    <col min="13" max="13" width="9.33203125" style="4" customWidth="1"/>
    <col min="14" max="14" width="6.109375" style="4" customWidth="1"/>
    <col min="15" max="15" width="15.21875" style="4" customWidth="1"/>
    <col min="16" max="16" width="9.21875" style="4" customWidth="1"/>
    <col min="17" max="18" width="6.6640625" style="4" customWidth="1"/>
    <col min="19" max="19" width="11.33203125" style="4" customWidth="1"/>
    <col min="20" max="20" width="13.33203125" style="4" customWidth="1"/>
    <col min="21" max="21" width="12" style="4" customWidth="1"/>
    <col min="22" max="22" width="11" style="4" customWidth="1"/>
    <col min="23" max="23" width="9.6640625" style="4" customWidth="1"/>
    <col min="24" max="24" width="8.5546875" style="5" customWidth="1"/>
    <col min="25" max="16384" width="9.33203125" style="4"/>
  </cols>
  <sheetData>
    <row r="1" spans="1:24" s="6" customFormat="1" ht="62.7" customHeight="1" x14ac:dyDescent="0.25">
      <c r="A1" s="8" t="s">
        <v>0</v>
      </c>
      <c r="B1" s="8" t="s">
        <v>3</v>
      </c>
      <c r="C1" s="8" t="s">
        <v>4</v>
      </c>
      <c r="D1" s="8" t="s">
        <v>1</v>
      </c>
      <c r="E1" s="8" t="s">
        <v>2</v>
      </c>
      <c r="F1" s="12" t="s">
        <v>9</v>
      </c>
      <c r="G1" s="12" t="s">
        <v>31</v>
      </c>
      <c r="H1" s="12" t="s">
        <v>32</v>
      </c>
      <c r="I1" s="12" t="s">
        <v>33</v>
      </c>
      <c r="J1" s="32" t="s">
        <v>36</v>
      </c>
      <c r="K1" s="12" t="s">
        <v>34</v>
      </c>
      <c r="L1" s="8" t="s">
        <v>8</v>
      </c>
      <c r="M1" s="9" t="s">
        <v>38</v>
      </c>
      <c r="N1" s="9" t="s">
        <v>7</v>
      </c>
      <c r="O1" s="8" t="s">
        <v>35</v>
      </c>
      <c r="P1" s="8" t="s">
        <v>5</v>
      </c>
      <c r="Q1" s="8" t="s">
        <v>6</v>
      </c>
    </row>
    <row r="2" spans="1:24" s="6" customFormat="1" ht="16.9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24" s="27" customFormat="1" ht="24" customHeight="1" x14ac:dyDescent="0.25">
      <c r="A3" s="21" t="s">
        <v>10</v>
      </c>
      <c r="B3" s="22" t="s">
        <v>15</v>
      </c>
      <c r="C3" s="16" t="s">
        <v>21</v>
      </c>
      <c r="D3" s="16" t="s">
        <v>23</v>
      </c>
      <c r="E3" s="16" t="s">
        <v>27</v>
      </c>
      <c r="F3" s="17"/>
      <c r="G3" s="30">
        <v>7488000</v>
      </c>
      <c r="H3" s="15">
        <v>0</v>
      </c>
      <c r="I3" s="23">
        <f>G3+H3</f>
        <v>7488000</v>
      </c>
      <c r="J3" s="30">
        <v>16000000</v>
      </c>
      <c r="K3" s="28">
        <v>134</v>
      </c>
      <c r="L3" s="24" t="s">
        <v>39</v>
      </c>
      <c r="M3" s="25" t="s">
        <v>41</v>
      </c>
      <c r="N3" s="25">
        <v>23</v>
      </c>
      <c r="O3" s="29">
        <f>I3/K3</f>
        <v>55880.59701492537</v>
      </c>
      <c r="P3" s="24" t="s">
        <v>39</v>
      </c>
      <c r="Q3" s="26">
        <v>3</v>
      </c>
    </row>
    <row r="4" spans="1:24" s="27" customFormat="1" ht="49.2" customHeight="1" x14ac:dyDescent="0.25">
      <c r="A4" s="21" t="s">
        <v>43</v>
      </c>
      <c r="B4" s="22" t="s">
        <v>16</v>
      </c>
      <c r="C4" s="16" t="s">
        <v>22</v>
      </c>
      <c r="D4" s="16" t="s">
        <v>24</v>
      </c>
      <c r="E4" s="16" t="s">
        <v>28</v>
      </c>
      <c r="F4" s="17">
        <v>805000</v>
      </c>
      <c r="G4" s="30">
        <v>3000000</v>
      </c>
      <c r="H4" s="31">
        <v>2400000</v>
      </c>
      <c r="I4" s="23">
        <f t="shared" ref="I4:I8" si="0">G4+H4</f>
        <v>5400000</v>
      </c>
      <c r="J4" s="30" t="s">
        <v>37</v>
      </c>
      <c r="K4" s="28">
        <v>50</v>
      </c>
      <c r="L4" s="24" t="s">
        <v>39</v>
      </c>
      <c r="M4" s="24" t="s">
        <v>40</v>
      </c>
      <c r="N4" s="24">
        <v>23</v>
      </c>
      <c r="O4" s="29">
        <f t="shared" ref="O4:O8" si="1">I4/K4</f>
        <v>108000</v>
      </c>
      <c r="P4" s="24" t="s">
        <v>39</v>
      </c>
      <c r="Q4" s="26">
        <v>4</v>
      </c>
    </row>
    <row r="5" spans="1:24" s="27" customFormat="1" ht="44.4" customHeight="1" x14ac:dyDescent="0.25">
      <c r="A5" s="21" t="s">
        <v>11</v>
      </c>
      <c r="B5" s="22" t="s">
        <v>17</v>
      </c>
      <c r="C5" s="16" t="s">
        <v>21</v>
      </c>
      <c r="D5" s="16" t="s">
        <v>25</v>
      </c>
      <c r="E5" s="16" t="s">
        <v>29</v>
      </c>
      <c r="F5" s="17"/>
      <c r="G5" s="30">
        <v>8500000</v>
      </c>
      <c r="H5" s="15">
        <v>0</v>
      </c>
      <c r="I5" s="23">
        <f t="shared" si="0"/>
        <v>8500000</v>
      </c>
      <c r="J5" s="30">
        <v>19000000</v>
      </c>
      <c r="K5" s="28">
        <v>144</v>
      </c>
      <c r="L5" s="24" t="s">
        <v>39</v>
      </c>
      <c r="M5" s="24" t="s">
        <v>41</v>
      </c>
      <c r="N5" s="24">
        <v>16</v>
      </c>
      <c r="O5" s="29">
        <f t="shared" si="1"/>
        <v>59027.777777777781</v>
      </c>
      <c r="P5" s="24" t="s">
        <v>39</v>
      </c>
      <c r="Q5" s="26">
        <v>1</v>
      </c>
    </row>
    <row r="6" spans="1:24" s="27" customFormat="1" ht="24" customHeight="1" x14ac:dyDescent="0.25">
      <c r="A6" s="21" t="s">
        <v>12</v>
      </c>
      <c r="B6" s="22" t="s">
        <v>18</v>
      </c>
      <c r="C6" s="16" t="s">
        <v>21</v>
      </c>
      <c r="D6" s="16" t="s">
        <v>26</v>
      </c>
      <c r="E6" s="16" t="s">
        <v>30</v>
      </c>
      <c r="F6" s="17"/>
      <c r="G6" s="30">
        <v>8500000</v>
      </c>
      <c r="H6" s="15">
        <v>0</v>
      </c>
      <c r="I6" s="23">
        <f t="shared" si="0"/>
        <v>8500000</v>
      </c>
      <c r="J6" s="30">
        <v>10625000</v>
      </c>
      <c r="K6" s="28">
        <v>95</v>
      </c>
      <c r="L6" s="24" t="s">
        <v>39</v>
      </c>
      <c r="M6" s="24" t="s">
        <v>41</v>
      </c>
      <c r="N6" s="24">
        <v>23</v>
      </c>
      <c r="O6" s="29">
        <f t="shared" si="1"/>
        <v>89473.68421052632</v>
      </c>
      <c r="P6" s="24" t="s">
        <v>39</v>
      </c>
      <c r="Q6" s="26">
        <v>2</v>
      </c>
    </row>
    <row r="7" spans="1:24" s="27" customFormat="1" ht="40.950000000000003" customHeight="1" x14ac:dyDescent="0.25">
      <c r="A7" s="21" t="s">
        <v>13</v>
      </c>
      <c r="B7" s="22" t="s">
        <v>19</v>
      </c>
      <c r="C7" s="16" t="s">
        <v>21</v>
      </c>
      <c r="D7" s="16" t="s">
        <v>26</v>
      </c>
      <c r="E7" s="16" t="s">
        <v>30</v>
      </c>
      <c r="F7" s="17"/>
      <c r="G7" s="30">
        <v>8500000</v>
      </c>
      <c r="H7" s="15">
        <v>0</v>
      </c>
      <c r="I7" s="23">
        <f t="shared" si="0"/>
        <v>8500000</v>
      </c>
      <c r="J7" s="30">
        <v>11500000</v>
      </c>
      <c r="K7" s="28">
        <v>108</v>
      </c>
      <c r="L7" s="24" t="s">
        <v>39</v>
      </c>
      <c r="M7" s="24" t="s">
        <v>42</v>
      </c>
      <c r="N7" s="24">
        <v>28</v>
      </c>
      <c r="O7" s="29">
        <f t="shared" si="1"/>
        <v>78703.703703703708</v>
      </c>
      <c r="P7" s="24" t="s">
        <v>39</v>
      </c>
      <c r="Q7" s="26">
        <v>5</v>
      </c>
    </row>
    <row r="8" spans="1:24" ht="24" customHeight="1" x14ac:dyDescent="0.25">
      <c r="A8" s="15" t="s">
        <v>14</v>
      </c>
      <c r="B8" s="16" t="s">
        <v>20</v>
      </c>
      <c r="C8" s="16" t="s">
        <v>22</v>
      </c>
      <c r="D8" s="16" t="s">
        <v>26</v>
      </c>
      <c r="E8" s="16" t="s">
        <v>30</v>
      </c>
      <c r="F8" s="17">
        <v>898985</v>
      </c>
      <c r="G8" s="30">
        <v>3000000</v>
      </c>
      <c r="H8" s="15">
        <v>0</v>
      </c>
      <c r="I8" s="23">
        <f t="shared" si="0"/>
        <v>3000000</v>
      </c>
      <c r="J8" s="30" t="s">
        <v>37</v>
      </c>
      <c r="K8" s="28">
        <v>96</v>
      </c>
      <c r="L8" s="7" t="s">
        <v>39</v>
      </c>
      <c r="M8" s="7" t="s">
        <v>40</v>
      </c>
      <c r="N8" s="7">
        <v>23</v>
      </c>
      <c r="O8" s="29">
        <f t="shared" si="1"/>
        <v>31250</v>
      </c>
      <c r="P8" s="7" t="s">
        <v>39</v>
      </c>
      <c r="Q8" s="1">
        <v>6</v>
      </c>
      <c r="R8" s="2"/>
      <c r="S8" s="2"/>
      <c r="T8" s="2"/>
      <c r="U8" s="2"/>
      <c r="X8" s="4"/>
    </row>
    <row r="9" spans="1:24" ht="24" customHeight="1" x14ac:dyDescent="0.25">
      <c r="A9" s="18" t="s">
        <v>44</v>
      </c>
      <c r="B9" s="19"/>
      <c r="C9" s="18"/>
      <c r="D9" s="19"/>
      <c r="E9" s="19"/>
      <c r="F9" s="20"/>
      <c r="G9" s="20"/>
      <c r="H9" s="20"/>
      <c r="I9" s="20"/>
      <c r="J9" s="20"/>
      <c r="K9" s="20"/>
      <c r="L9" s="10"/>
      <c r="M9" s="10"/>
      <c r="N9" s="14"/>
      <c r="O9" s="10"/>
      <c r="P9" s="10"/>
      <c r="Q9" s="10"/>
      <c r="R9" s="13"/>
      <c r="S9" s="2"/>
      <c r="T9" s="2"/>
      <c r="U9" s="2"/>
      <c r="V9" s="2"/>
      <c r="X9" s="4"/>
    </row>
    <row r="10" spans="1:24" ht="24" customHeight="1" x14ac:dyDescent="0.25">
      <c r="A10" s="27" t="s">
        <v>45</v>
      </c>
      <c r="B10" s="36"/>
      <c r="C10" s="27"/>
      <c r="D10" s="37"/>
      <c r="E10" s="27"/>
      <c r="F10" s="27"/>
      <c r="G10" s="27"/>
      <c r="H10" s="37"/>
      <c r="I10" s="27"/>
      <c r="J10" s="27"/>
      <c r="K10" s="27"/>
      <c r="L10" s="27"/>
      <c r="M10" s="27"/>
      <c r="N10" s="14"/>
      <c r="O10" s="10"/>
      <c r="P10" s="10"/>
      <c r="Q10" s="10"/>
      <c r="R10" s="13"/>
      <c r="S10" s="2"/>
      <c r="T10" s="2"/>
      <c r="U10" s="2"/>
      <c r="V10" s="2"/>
      <c r="X10" s="4"/>
    </row>
    <row r="11" spans="1:24" x14ac:dyDescent="0.25">
      <c r="A11" s="27"/>
      <c r="B11" s="36"/>
      <c r="C11" s="27"/>
      <c r="D11" s="37"/>
      <c r="E11" s="27"/>
      <c r="F11" s="27"/>
      <c r="G11" s="27"/>
      <c r="H11" s="37"/>
      <c r="I11" s="27"/>
      <c r="J11" s="27"/>
      <c r="K11" s="27"/>
      <c r="L11" s="27"/>
      <c r="M11" s="27"/>
    </row>
    <row r="12" spans="1:24" x14ac:dyDescent="0.25">
      <c r="A12" s="38" t="s">
        <v>46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24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</sheetData>
  <sortState ref="A5:AC9">
    <sortCondition ref="A5"/>
  </sortState>
  <mergeCells count="2">
    <mergeCell ref="A2:Q2"/>
    <mergeCell ref="A12:M13"/>
  </mergeCells>
  <phoneticPr fontId="0" type="noConversion"/>
  <conditionalFormatting sqref="P9:P10">
    <cfRule type="cellIs" dxfId="2" priority="7" stopIfTrue="1" operator="equal">
      <formula>"B"</formula>
    </cfRule>
  </conditionalFormatting>
  <conditionalFormatting sqref="L3:L8">
    <cfRule type="cellIs" dxfId="1" priority="2" operator="equal">
      <formula>"N"</formula>
    </cfRule>
  </conditionalFormatting>
  <conditionalFormatting sqref="P3:P8">
    <cfRule type="cellIs" dxfId="0" priority="1" operator="equal">
      <formula>"N"</formula>
    </cfRule>
  </conditionalFormatting>
  <pageMargins left="0.7" right="0.7" top="0.75" bottom="0.75" header="0.3" footer="0.3"/>
  <pageSetup paperSize="5" scale="80" fitToHeight="0" orientation="landscape" r:id="rId1"/>
  <headerFooter alignWithMargins="0">
    <oddHeader>&amp;C&amp;"Arial,Bold"&amp;14RFA 2016-112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2017-02-03T14:10:46Z</dcterms:modified>
</cp:coreProperties>
</file>