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95" windowHeight="6495" activeTab="0"/>
  </bookViews>
  <sheets>
    <sheet name="Sorting Tab" sheetId="1" r:id="rId1"/>
  </sheets>
  <definedNames>
    <definedName name="_xlnm.Print_Area" localSheetId="0">'Sorting Tab'!$A$1:$T$22</definedName>
    <definedName name="_xlnm.Print_Titles" localSheetId="0">'Sorting Tab'!$A:$A</definedName>
  </definedNames>
  <calcPr fullCalcOnLoad="1"/>
</workbook>
</file>

<file path=xl/sharedStrings.xml><?xml version="1.0" encoding="utf-8"?>
<sst xmlns="http://schemas.openxmlformats.org/spreadsheetml/2006/main" count="186" uniqueCount="100">
  <si>
    <t>Application Number</t>
  </si>
  <si>
    <t>Name of Development</t>
  </si>
  <si>
    <t>Name of Applicant</t>
  </si>
  <si>
    <t>Name of Developers</t>
  </si>
  <si>
    <t>County</t>
  </si>
  <si>
    <t>County Size</t>
  </si>
  <si>
    <t>Dev Category</t>
  </si>
  <si>
    <t>Dev Type</t>
  </si>
  <si>
    <t>Total Units</t>
  </si>
  <si>
    <t>Demo. Commitment</t>
  </si>
  <si>
    <t>Total HOME-Assisted Units</t>
  </si>
  <si>
    <t>Total  Match  Amount</t>
  </si>
  <si>
    <t>HOME Request Amount</t>
  </si>
  <si>
    <t>CHDO</t>
  </si>
  <si>
    <t>Eligible for Funding?</t>
  </si>
  <si>
    <t>Match as % of HOME request amount</t>
  </si>
  <si>
    <t>Per Unit Construction Funding Preference</t>
  </si>
  <si>
    <t>HOME Request Amount per Total HOME-Assisted Units</t>
  </si>
  <si>
    <t>Florida Job Creation Preference</t>
  </si>
  <si>
    <t>Lottery</t>
  </si>
  <si>
    <t>Eligible Applications (in sorting order)</t>
  </si>
  <si>
    <t>2014-296H*</t>
  </si>
  <si>
    <t>Pompano Terrace</t>
  </si>
  <si>
    <t>MFK/REVA Development, LLC</t>
  </si>
  <si>
    <t>Toledo Development, LLC; REVA Development Corporation</t>
  </si>
  <si>
    <t>Broward</t>
  </si>
  <si>
    <t>L</t>
  </si>
  <si>
    <t>NC</t>
  </si>
  <si>
    <t>GA</t>
  </si>
  <si>
    <t>45</t>
  </si>
  <si>
    <t>F</t>
  </si>
  <si>
    <t>Yes</t>
  </si>
  <si>
    <t>Y</t>
  </si>
  <si>
    <t>2014-299H</t>
  </si>
  <si>
    <t>Pelican Cove</t>
  </si>
  <si>
    <t xml:space="preserve">Pelican Cove Associates, Ltd. </t>
  </si>
  <si>
    <t>CSG Development Services II, LLC; Tacolcy Economic Development Corp.</t>
  </si>
  <si>
    <t>Miami-Dade</t>
  </si>
  <si>
    <t>112</t>
  </si>
  <si>
    <t>No</t>
  </si>
  <si>
    <t>2014-297H</t>
  </si>
  <si>
    <t>John and Anita Ferguson Residences</t>
  </si>
  <si>
    <t>Altera Associates, Ltd.</t>
  </si>
  <si>
    <t>Brookstone Partners, LLC; SBC Community Development Corporation of Richmond Heights, Inc.</t>
  </si>
  <si>
    <t>79</t>
  </si>
  <si>
    <t>2014-293H</t>
  </si>
  <si>
    <t>Caribbean Village</t>
  </si>
  <si>
    <t>Caribbean Village, Ltd.</t>
  </si>
  <si>
    <t>Pinnacle Housing Group, LLC; South Miami Heights Community Development Corporation* (*Co-Developer without experience)</t>
  </si>
  <si>
    <t>MR-5/6</t>
  </si>
  <si>
    <t>100</t>
  </si>
  <si>
    <t>2014-288H</t>
  </si>
  <si>
    <t>Heritage Park Apartments</t>
  </si>
  <si>
    <t>Heritage Park Apartments, Ltd.</t>
  </si>
  <si>
    <t>Atlantic Housing Partners, L.L.L.P.</t>
  </si>
  <si>
    <t>Osceola</t>
  </si>
  <si>
    <t>M</t>
  </si>
  <si>
    <t>238</t>
  </si>
  <si>
    <t>2014-298H</t>
  </si>
  <si>
    <t>Captiva Cove II</t>
  </si>
  <si>
    <t>Captiva Cove II Associates, Ltd.</t>
  </si>
  <si>
    <t>CSG Development Services II, LLC</t>
  </si>
  <si>
    <t>88</t>
  </si>
  <si>
    <t>2014-295H</t>
  </si>
  <si>
    <t>Dade Oaks</t>
  </si>
  <si>
    <t>Dade Oaks, LLC</t>
  </si>
  <si>
    <t>Gorman &amp; Company, Inc.</t>
  </si>
  <si>
    <t>Pasco</t>
  </si>
  <si>
    <t>DX</t>
  </si>
  <si>
    <t>69</t>
  </si>
  <si>
    <t>2014-291H</t>
  </si>
  <si>
    <t>Palm Coast Landing Apartments - Phase II</t>
  </si>
  <si>
    <t>Palm Coast Landings, Ltd.</t>
  </si>
  <si>
    <t>Flagler</t>
  </si>
  <si>
    <t>S</t>
  </si>
  <si>
    <t>MR-4</t>
  </si>
  <si>
    <t>86</t>
  </si>
  <si>
    <t>2014-289H</t>
  </si>
  <si>
    <t>The Reserve at Falkenburg</t>
  </si>
  <si>
    <t>Falkenburg Villas Partners, Ltd.</t>
  </si>
  <si>
    <t>Hillsborough</t>
  </si>
  <si>
    <t>82</t>
  </si>
  <si>
    <t>2014-292H</t>
  </si>
  <si>
    <t>Landstar Reserve Apartments</t>
  </si>
  <si>
    <t>Landstar Partners, Ltd.</t>
  </si>
  <si>
    <t>Orange</t>
  </si>
  <si>
    <t>156</t>
  </si>
  <si>
    <t>2014-290H</t>
  </si>
  <si>
    <t>Lake Sherwood Apartments - Phase V</t>
  </si>
  <si>
    <t>Lake Sherwood Phase V Partners, Ltd.</t>
  </si>
  <si>
    <t>30</t>
  </si>
  <si>
    <t>*Match amount adjusted during scoring.</t>
  </si>
  <si>
    <t>Ineligible Application/Application did not meet Submission Requirements</t>
  </si>
  <si>
    <t>2014-294H</t>
  </si>
  <si>
    <t>St. John Plaza Apartments</t>
  </si>
  <si>
    <t>St. John Plaza Apartments, LLC</t>
  </si>
  <si>
    <t>MM St. John Plaza, LLC</t>
  </si>
  <si>
    <t>N</t>
  </si>
  <si>
    <t>On January 31, 2014,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</si>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</sst>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42">
    <font>
      <sz val="10"/>
      <name val="Arial"/>
      <family val="2"/>
    </font>
    <font>
      <sz val="11"/>
      <color indexed="8"/>
      <name val="Calibri"/>
      <family val="2"/>
    </font>
    <font>
      <sz val="9"/>
      <name val="Calibri"/>
      <family val="2"/>
    </font>
    <font>
      <b/>
      <sz val="10"/>
      <name val="Calibri"/>
      <family val="2"/>
    </font>
    <font>
      <b/>
      <sz val="10"/>
      <color indexed="8"/>
      <name val="Calibri"/>
      <family val="2"/>
    </font>
    <font>
      <sz val="10"/>
      <color indexed="8"/>
      <name val="Calibri"/>
      <family val="2"/>
    </font>
    <font>
      <sz val="10"/>
      <name val="Calibri"/>
      <family val="2"/>
    </font>
    <font>
      <b/>
      <sz val="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Alignment="1">
      <alignment/>
    </xf>
    <xf numFmtId="0" fontId="3" fillId="0" borderId="10" xfId="0" applyFont="1" applyFill="1" applyBorder="1" applyAlignment="1" applyProtection="1">
      <alignment horizontal="center" vertical="center" textRotation="90" wrapText="1" readingOrder="1"/>
      <protection locked="0"/>
    </xf>
    <xf numFmtId="0" fontId="3" fillId="0" borderId="10" xfId="0" applyFont="1" applyFill="1" applyBorder="1" applyAlignment="1" applyProtection="1">
      <alignment horizontal="center" vertical="center" textRotation="90" wrapText="1"/>
      <protection locked="0"/>
    </xf>
    <xf numFmtId="0" fontId="41" fillId="0" borderId="0" xfId="0" applyFont="1" applyFill="1" applyAlignment="1">
      <alignment horizontal="center" vertical="center" textRotation="90" readingOrder="1"/>
    </xf>
    <xf numFmtId="0" fontId="4" fillId="0" borderId="0" xfId="0" applyFont="1" applyFill="1" applyBorder="1" applyAlignment="1" applyProtection="1">
      <alignment readingOrder="1"/>
      <protection locked="0"/>
    </xf>
    <xf numFmtId="0" fontId="5" fillId="0" borderId="0" xfId="0" applyFont="1" applyFill="1" applyBorder="1" applyAlignment="1" applyProtection="1">
      <alignment wrapText="1"/>
      <protection locked="0"/>
    </xf>
    <xf numFmtId="0" fontId="5" fillId="0" borderId="0" xfId="0" applyFont="1" applyFill="1" applyBorder="1" applyAlignment="1" applyProtection="1">
      <alignment wrapText="1" readingOrder="1"/>
      <protection locked="0"/>
    </xf>
    <xf numFmtId="0" fontId="5" fillId="0" borderId="0" xfId="0" applyFont="1" applyFill="1" applyBorder="1" applyAlignment="1" applyProtection="1">
      <alignment horizontal="center" wrapText="1" readingOrder="1"/>
      <protection locked="0"/>
    </xf>
    <xf numFmtId="4" fontId="5" fillId="0" borderId="0" xfId="0" applyNumberFormat="1" applyFont="1" applyFill="1" applyBorder="1" applyAlignment="1" applyProtection="1">
      <alignment horizontal="right" wrapText="1" readingOrder="1"/>
      <protection locked="0"/>
    </xf>
    <xf numFmtId="3" fontId="5" fillId="0" borderId="0" xfId="0" applyNumberFormat="1" applyFont="1" applyFill="1" applyBorder="1" applyAlignment="1" applyProtection="1">
      <alignment horizontal="right" wrapText="1" readingOrder="1"/>
      <protection locked="0"/>
    </xf>
    <xf numFmtId="10" fontId="5" fillId="0" borderId="0" xfId="57" applyNumberFormat="1" applyFont="1" applyFill="1" applyBorder="1" applyAlignment="1" applyProtection="1">
      <alignment horizontal="center" wrapText="1" readingOrder="1"/>
      <protection locked="0"/>
    </xf>
    <xf numFmtId="171" fontId="5" fillId="0" borderId="0" xfId="42" applyFont="1" applyFill="1" applyBorder="1" applyAlignment="1" applyProtection="1">
      <alignment horizontal="center" wrapText="1" readingOrder="1"/>
      <protection locked="0"/>
    </xf>
    <xf numFmtId="0" fontId="6" fillId="0" borderId="0" xfId="0" applyFont="1" applyFill="1" applyBorder="1" applyAlignment="1">
      <alignment horizontal="center"/>
    </xf>
    <xf numFmtId="0" fontId="2" fillId="0" borderId="0" xfId="0" applyFont="1" applyFill="1" applyBorder="1" applyAlignment="1">
      <alignment/>
    </xf>
    <xf numFmtId="0" fontId="5" fillId="0" borderId="10" xfId="0" applyFont="1" applyFill="1" applyBorder="1" applyAlignment="1" applyProtection="1">
      <alignment wrapText="1" readingOrder="1"/>
      <protection locked="0"/>
    </xf>
    <xf numFmtId="0" fontId="5" fillId="0" borderId="10" xfId="0" applyFont="1" applyFill="1" applyBorder="1" applyAlignment="1" applyProtection="1">
      <alignment wrapText="1"/>
      <protection locked="0"/>
    </xf>
    <xf numFmtId="0" fontId="5" fillId="0" borderId="10" xfId="0" applyFont="1" applyFill="1" applyBorder="1" applyAlignment="1" applyProtection="1">
      <alignment horizontal="center" wrapText="1" readingOrder="1"/>
      <protection locked="0"/>
    </xf>
    <xf numFmtId="4" fontId="5" fillId="0" borderId="10" xfId="0" applyNumberFormat="1" applyFont="1" applyFill="1" applyBorder="1" applyAlignment="1" applyProtection="1">
      <alignment horizontal="right" wrapText="1" readingOrder="1"/>
      <protection locked="0"/>
    </xf>
    <xf numFmtId="3" fontId="5" fillId="0" borderId="10" xfId="0" applyNumberFormat="1" applyFont="1" applyFill="1" applyBorder="1" applyAlignment="1" applyProtection="1">
      <alignment horizontal="right" wrapText="1" readingOrder="1"/>
      <protection locked="0"/>
    </xf>
    <xf numFmtId="10" fontId="5" fillId="0" borderId="10" xfId="57" applyNumberFormat="1" applyFont="1" applyFill="1" applyBorder="1" applyAlignment="1" applyProtection="1">
      <alignment horizontal="center" wrapText="1" readingOrder="1"/>
      <protection locked="0"/>
    </xf>
    <xf numFmtId="171" fontId="5" fillId="0" borderId="10" xfId="42" applyFont="1" applyFill="1" applyBorder="1" applyAlignment="1" applyProtection="1">
      <alignment horizontal="center" wrapText="1" readingOrder="1"/>
      <protection locked="0"/>
    </xf>
    <xf numFmtId="0" fontId="6" fillId="0" borderId="10" xfId="0" applyFont="1" applyFill="1" applyBorder="1" applyAlignment="1">
      <alignment horizontal="center"/>
    </xf>
    <xf numFmtId="0" fontId="2" fillId="0" borderId="0" xfId="0" applyFont="1" applyFill="1" applyAlignment="1">
      <alignment/>
    </xf>
    <xf numFmtId="172" fontId="5" fillId="0" borderId="10" xfId="42" applyNumberFormat="1" applyFont="1" applyFill="1" applyBorder="1" applyAlignment="1" applyProtection="1">
      <alignment horizontal="right" wrapText="1" readingOrder="1"/>
      <protection locked="0"/>
    </xf>
    <xf numFmtId="0" fontId="7"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center"/>
    </xf>
    <xf numFmtId="0" fontId="5" fillId="0" borderId="10" xfId="0" applyFont="1" applyFill="1" applyBorder="1" applyAlignment="1" applyProtection="1">
      <alignment horizontal="right" wrapText="1" readingOrder="1"/>
      <protection locked="0"/>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theme="5" tint="0.5999600291252136"/>
        </patternFill>
      </fill>
    </dxf>
    <dxf>
      <fill>
        <patternFill>
          <bgColor rgb="FFFFCCFF"/>
        </patternFill>
      </fill>
    </dxf>
    <dxf>
      <fill>
        <patternFill>
          <bgColor theme="5" tint="0.5999600291252136"/>
        </patternFill>
      </fill>
    </dxf>
    <dxf>
      <fill>
        <patternFill>
          <bgColor theme="5" tint="0.5999600291252136"/>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showGridLines="0" tabSelected="1" zoomScale="70" zoomScaleNormal="70" zoomScalePageLayoutView="0" workbookViewId="0" topLeftCell="A1">
      <pane xSplit="1" ySplit="1" topLeftCell="D2" activePane="bottomRight" state="frozen"/>
      <selection pane="topLeft" activeCell="A1" sqref="A1"/>
      <selection pane="topRight" activeCell="B1" sqref="B1"/>
      <selection pane="bottomLeft" activeCell="A2" sqref="A2"/>
      <selection pane="bottomRight" activeCell="E26" sqref="E26"/>
    </sheetView>
  </sheetViews>
  <sheetFormatPr defaultColWidth="9.140625" defaultRowHeight="12.75"/>
  <cols>
    <col min="1" max="1" width="10.00390625" style="22" bestFit="1" customWidth="1"/>
    <col min="2" max="2" width="18.8515625" style="25" customWidth="1"/>
    <col min="3" max="3" width="20.28125" style="22" hidden="1" customWidth="1"/>
    <col min="4" max="4" width="34.421875" style="26" customWidth="1"/>
    <col min="5" max="5" width="13.421875" style="22" customWidth="1"/>
    <col min="6" max="6" width="8.57421875" style="22" customWidth="1"/>
    <col min="7" max="7" width="9.28125" style="22" customWidth="1"/>
    <col min="8" max="8" width="11.140625" style="26" hidden="1" customWidth="1"/>
    <col min="9" max="9" width="5.421875" style="22" hidden="1" customWidth="1"/>
    <col min="10" max="10" width="8.421875" style="22" hidden="1" customWidth="1"/>
    <col min="11" max="11" width="9.8515625" style="22" customWidth="1"/>
    <col min="12" max="12" width="10.421875" style="22" bestFit="1" customWidth="1"/>
    <col min="13" max="13" width="9.421875" style="22" customWidth="1"/>
    <col min="14" max="14" width="5.8515625" style="22" bestFit="1" customWidth="1"/>
    <col min="15" max="15" width="8.28125" style="22" customWidth="1"/>
    <col min="16" max="16" width="12.00390625" style="22" customWidth="1"/>
    <col min="17" max="17" width="13.421875" style="22" customWidth="1"/>
    <col min="18" max="18" width="20.421875" style="22" customWidth="1"/>
    <col min="19" max="19" width="9.57421875" style="22" customWidth="1"/>
    <col min="20" max="20" width="6.8515625" style="22" bestFit="1" customWidth="1"/>
    <col min="21" max="21" width="11.00390625" style="22" customWidth="1"/>
    <col min="22" max="22" width="8.421875" style="22" customWidth="1"/>
    <col min="23" max="23" width="15.8515625" style="22" customWidth="1"/>
    <col min="24" max="16384" width="9.140625" style="22" customWidth="1"/>
  </cols>
  <sheetData>
    <row r="1" spans="1:20" s="3" customFormat="1" ht="78" customHeight="1">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s="13" customFormat="1" ht="18.75" customHeight="1">
      <c r="A2" s="4" t="s">
        <v>20</v>
      </c>
      <c r="B2" s="5"/>
      <c r="C2" s="6"/>
      <c r="D2" s="6"/>
      <c r="E2" s="6"/>
      <c r="F2" s="7"/>
      <c r="G2" s="7"/>
      <c r="H2" s="7"/>
      <c r="I2" s="7"/>
      <c r="J2" s="7"/>
      <c r="K2" s="7"/>
      <c r="L2" s="8"/>
      <c r="M2" s="9"/>
      <c r="N2" s="7"/>
      <c r="O2" s="7"/>
      <c r="P2" s="10"/>
      <c r="Q2" s="7"/>
      <c r="R2" s="11"/>
      <c r="S2" s="7"/>
      <c r="T2" s="12"/>
    </row>
    <row r="3" spans="1:20" ht="25.5">
      <c r="A3" s="14" t="s">
        <v>21</v>
      </c>
      <c r="B3" s="15" t="s">
        <v>22</v>
      </c>
      <c r="C3" s="14" t="s">
        <v>23</v>
      </c>
      <c r="D3" s="14" t="s">
        <v>24</v>
      </c>
      <c r="E3" s="14" t="s">
        <v>25</v>
      </c>
      <c r="F3" s="16" t="s">
        <v>26</v>
      </c>
      <c r="G3" s="16" t="s">
        <v>27</v>
      </c>
      <c r="H3" s="16" t="s">
        <v>28</v>
      </c>
      <c r="I3" s="16" t="s">
        <v>29</v>
      </c>
      <c r="J3" s="16" t="s">
        <v>30</v>
      </c>
      <c r="K3" s="16">
        <v>27</v>
      </c>
      <c r="L3" s="17">
        <v>151528.34</v>
      </c>
      <c r="M3" s="18">
        <v>2800000</v>
      </c>
      <c r="N3" s="16" t="s">
        <v>31</v>
      </c>
      <c r="O3" s="16" t="s">
        <v>32</v>
      </c>
      <c r="P3" s="19">
        <f>IF(M3=0,0,ROUND(L3/M3,4))</f>
        <v>0.0541</v>
      </c>
      <c r="Q3" s="16" t="s">
        <v>32</v>
      </c>
      <c r="R3" s="20">
        <f>IF(K3=0,0,M3/K3)</f>
        <v>103703.70370370371</v>
      </c>
      <c r="S3" s="16" t="s">
        <v>32</v>
      </c>
      <c r="T3" s="21">
        <v>2</v>
      </c>
    </row>
    <row r="4" spans="1:20" ht="25.5">
      <c r="A4" s="14" t="s">
        <v>33</v>
      </c>
      <c r="B4" s="15" t="s">
        <v>34</v>
      </c>
      <c r="C4" s="14" t="s">
        <v>35</v>
      </c>
      <c r="D4" s="14" t="s">
        <v>36</v>
      </c>
      <c r="E4" s="14" t="s">
        <v>37</v>
      </c>
      <c r="F4" s="16" t="s">
        <v>26</v>
      </c>
      <c r="G4" s="16" t="s">
        <v>27</v>
      </c>
      <c r="H4" s="16" t="s">
        <v>28</v>
      </c>
      <c r="I4" s="16" t="s">
        <v>38</v>
      </c>
      <c r="J4" s="16" t="s">
        <v>30</v>
      </c>
      <c r="K4" s="16">
        <v>112</v>
      </c>
      <c r="L4" s="18">
        <v>4624053</v>
      </c>
      <c r="M4" s="18">
        <v>2450000</v>
      </c>
      <c r="N4" s="16" t="s">
        <v>39</v>
      </c>
      <c r="O4" s="16" t="s">
        <v>32</v>
      </c>
      <c r="P4" s="19">
        <f aca="true" t="shared" si="0" ref="P4:P13">IF(M4=0,0,ROUND(L4/M4,4))</f>
        <v>1.8874</v>
      </c>
      <c r="Q4" s="16" t="s">
        <v>32</v>
      </c>
      <c r="R4" s="20">
        <f aca="true" t="shared" si="1" ref="R4:R13">IF(K4=0,0,M4/K4)</f>
        <v>21875</v>
      </c>
      <c r="S4" s="16" t="s">
        <v>32</v>
      </c>
      <c r="T4" s="21">
        <v>12</v>
      </c>
    </row>
    <row r="5" spans="1:20" ht="38.25">
      <c r="A5" s="14" t="s">
        <v>40</v>
      </c>
      <c r="B5" s="15" t="s">
        <v>41</v>
      </c>
      <c r="C5" s="14" t="s">
        <v>42</v>
      </c>
      <c r="D5" s="14" t="s">
        <v>43</v>
      </c>
      <c r="E5" s="14" t="s">
        <v>37</v>
      </c>
      <c r="F5" s="16" t="s">
        <v>26</v>
      </c>
      <c r="G5" s="16" t="s">
        <v>27</v>
      </c>
      <c r="H5" s="16" t="s">
        <v>28</v>
      </c>
      <c r="I5" s="16" t="s">
        <v>44</v>
      </c>
      <c r="J5" s="16" t="s">
        <v>30</v>
      </c>
      <c r="K5" s="16">
        <v>79</v>
      </c>
      <c r="L5" s="18">
        <v>3526252</v>
      </c>
      <c r="M5" s="18">
        <v>2500000</v>
      </c>
      <c r="N5" s="16" t="s">
        <v>39</v>
      </c>
      <c r="O5" s="16" t="s">
        <v>32</v>
      </c>
      <c r="P5" s="19">
        <f t="shared" si="0"/>
        <v>1.4105</v>
      </c>
      <c r="Q5" s="16" t="s">
        <v>32</v>
      </c>
      <c r="R5" s="20">
        <f t="shared" si="1"/>
        <v>31645.569620253165</v>
      </c>
      <c r="S5" s="16" t="s">
        <v>32</v>
      </c>
      <c r="T5" s="21">
        <v>5</v>
      </c>
    </row>
    <row r="6" spans="1:20" ht="51">
      <c r="A6" s="14" t="s">
        <v>45</v>
      </c>
      <c r="B6" s="15" t="s">
        <v>46</v>
      </c>
      <c r="C6" s="14" t="s">
        <v>47</v>
      </c>
      <c r="D6" s="14" t="s">
        <v>48</v>
      </c>
      <c r="E6" s="14" t="s">
        <v>37</v>
      </c>
      <c r="F6" s="16" t="s">
        <v>26</v>
      </c>
      <c r="G6" s="16" t="s">
        <v>27</v>
      </c>
      <c r="H6" s="16" t="s">
        <v>49</v>
      </c>
      <c r="I6" s="16" t="s">
        <v>50</v>
      </c>
      <c r="J6" s="16" t="s">
        <v>30</v>
      </c>
      <c r="K6" s="16">
        <v>51</v>
      </c>
      <c r="L6" s="18">
        <v>5000000</v>
      </c>
      <c r="M6" s="18">
        <v>5000000</v>
      </c>
      <c r="N6" s="16" t="s">
        <v>39</v>
      </c>
      <c r="O6" s="16" t="s">
        <v>32</v>
      </c>
      <c r="P6" s="19">
        <f t="shared" si="0"/>
        <v>1</v>
      </c>
      <c r="Q6" s="16" t="s">
        <v>32</v>
      </c>
      <c r="R6" s="20">
        <f t="shared" si="1"/>
        <v>98039.2156862745</v>
      </c>
      <c r="S6" s="16" t="s">
        <v>32</v>
      </c>
      <c r="T6" s="21">
        <v>4</v>
      </c>
    </row>
    <row r="7" spans="1:20" ht="32.25" customHeight="1">
      <c r="A7" s="14" t="s">
        <v>51</v>
      </c>
      <c r="B7" s="15" t="s">
        <v>52</v>
      </c>
      <c r="C7" s="14" t="s">
        <v>53</v>
      </c>
      <c r="D7" s="14" t="s">
        <v>54</v>
      </c>
      <c r="E7" s="14" t="s">
        <v>55</v>
      </c>
      <c r="F7" s="16" t="s">
        <v>56</v>
      </c>
      <c r="G7" s="16" t="s">
        <v>27</v>
      </c>
      <c r="H7" s="16" t="s">
        <v>28</v>
      </c>
      <c r="I7" s="16" t="s">
        <v>57</v>
      </c>
      <c r="J7" s="16" t="s">
        <v>30</v>
      </c>
      <c r="K7" s="16">
        <v>122</v>
      </c>
      <c r="L7" s="17">
        <v>1002957.92</v>
      </c>
      <c r="M7" s="18">
        <v>5000000</v>
      </c>
      <c r="N7" s="16" t="s">
        <v>39</v>
      </c>
      <c r="O7" s="16" t="s">
        <v>32</v>
      </c>
      <c r="P7" s="19">
        <f t="shared" si="0"/>
        <v>0.2006</v>
      </c>
      <c r="Q7" s="16" t="s">
        <v>32</v>
      </c>
      <c r="R7" s="20">
        <f t="shared" si="1"/>
        <v>40983.60655737705</v>
      </c>
      <c r="S7" s="16" t="s">
        <v>32</v>
      </c>
      <c r="T7" s="21">
        <v>3</v>
      </c>
    </row>
    <row r="8" spans="1:20" ht="32.25" customHeight="1">
      <c r="A8" s="14" t="s">
        <v>58</v>
      </c>
      <c r="B8" s="15" t="s">
        <v>59</v>
      </c>
      <c r="C8" s="14" t="s">
        <v>60</v>
      </c>
      <c r="D8" s="14" t="s">
        <v>61</v>
      </c>
      <c r="E8" s="14" t="s">
        <v>25</v>
      </c>
      <c r="F8" s="16" t="s">
        <v>26</v>
      </c>
      <c r="G8" s="16" t="s">
        <v>27</v>
      </c>
      <c r="H8" s="16" t="s">
        <v>28</v>
      </c>
      <c r="I8" s="16" t="s">
        <v>62</v>
      </c>
      <c r="J8" s="16" t="s">
        <v>30</v>
      </c>
      <c r="K8" s="16">
        <v>88</v>
      </c>
      <c r="L8" s="18">
        <v>500000</v>
      </c>
      <c r="M8" s="18">
        <v>2800000</v>
      </c>
      <c r="N8" s="16" t="s">
        <v>39</v>
      </c>
      <c r="O8" s="16" t="s">
        <v>32</v>
      </c>
      <c r="P8" s="19">
        <f t="shared" si="0"/>
        <v>0.1786</v>
      </c>
      <c r="Q8" s="16" t="s">
        <v>32</v>
      </c>
      <c r="R8" s="20">
        <f t="shared" si="1"/>
        <v>31818.18181818182</v>
      </c>
      <c r="S8" s="16" t="s">
        <v>32</v>
      </c>
      <c r="T8" s="21">
        <v>8</v>
      </c>
    </row>
    <row r="9" spans="1:20" ht="32.25" customHeight="1">
      <c r="A9" s="14" t="s">
        <v>63</v>
      </c>
      <c r="B9" s="15" t="s">
        <v>64</v>
      </c>
      <c r="C9" s="14" t="s">
        <v>65</v>
      </c>
      <c r="D9" s="14" t="s">
        <v>66</v>
      </c>
      <c r="E9" s="14" t="s">
        <v>67</v>
      </c>
      <c r="F9" s="16" t="s">
        <v>56</v>
      </c>
      <c r="G9" s="16" t="s">
        <v>27</v>
      </c>
      <c r="H9" s="16" t="s">
        <v>68</v>
      </c>
      <c r="I9" s="16" t="s">
        <v>69</v>
      </c>
      <c r="J9" s="16" t="s">
        <v>30</v>
      </c>
      <c r="K9" s="16">
        <v>69</v>
      </c>
      <c r="L9" s="23">
        <v>500000</v>
      </c>
      <c r="M9" s="23">
        <v>3300000</v>
      </c>
      <c r="N9" s="16" t="s">
        <v>39</v>
      </c>
      <c r="O9" s="16" t="s">
        <v>32</v>
      </c>
      <c r="P9" s="19">
        <f t="shared" si="0"/>
        <v>0.1515</v>
      </c>
      <c r="Q9" s="16" t="s">
        <v>32</v>
      </c>
      <c r="R9" s="20">
        <f t="shared" si="1"/>
        <v>47826.086956521736</v>
      </c>
      <c r="S9" s="16" t="s">
        <v>32</v>
      </c>
      <c r="T9" s="21">
        <v>7</v>
      </c>
    </row>
    <row r="10" spans="1:20" ht="32.25" customHeight="1">
      <c r="A10" s="14" t="s">
        <v>70</v>
      </c>
      <c r="B10" s="15" t="s">
        <v>71</v>
      </c>
      <c r="C10" s="14" t="s">
        <v>72</v>
      </c>
      <c r="D10" s="14" t="s">
        <v>54</v>
      </c>
      <c r="E10" s="14" t="s">
        <v>73</v>
      </c>
      <c r="F10" s="16" t="s">
        <v>74</v>
      </c>
      <c r="G10" s="16" t="s">
        <v>27</v>
      </c>
      <c r="H10" s="16" t="s">
        <v>75</v>
      </c>
      <c r="I10" s="16" t="s">
        <v>76</v>
      </c>
      <c r="J10" s="16" t="s">
        <v>30</v>
      </c>
      <c r="K10" s="16">
        <v>49</v>
      </c>
      <c r="L10" s="17">
        <v>699841.75</v>
      </c>
      <c r="M10" s="18">
        <v>5000000</v>
      </c>
      <c r="N10" s="16" t="s">
        <v>39</v>
      </c>
      <c r="O10" s="16" t="s">
        <v>32</v>
      </c>
      <c r="P10" s="19">
        <f t="shared" si="0"/>
        <v>0.14</v>
      </c>
      <c r="Q10" s="16" t="s">
        <v>32</v>
      </c>
      <c r="R10" s="20">
        <f t="shared" si="1"/>
        <v>102040.8163265306</v>
      </c>
      <c r="S10" s="16" t="s">
        <v>32</v>
      </c>
      <c r="T10" s="21">
        <v>1</v>
      </c>
    </row>
    <row r="11" spans="1:20" ht="32.25" customHeight="1">
      <c r="A11" s="14" t="s">
        <v>77</v>
      </c>
      <c r="B11" s="15" t="s">
        <v>78</v>
      </c>
      <c r="C11" s="14" t="s">
        <v>79</v>
      </c>
      <c r="D11" s="14" t="s">
        <v>54</v>
      </c>
      <c r="E11" s="14" t="s">
        <v>80</v>
      </c>
      <c r="F11" s="16" t="s">
        <v>26</v>
      </c>
      <c r="G11" s="16" t="s">
        <v>27</v>
      </c>
      <c r="H11" s="16" t="s">
        <v>28</v>
      </c>
      <c r="I11" s="16" t="s">
        <v>81</v>
      </c>
      <c r="J11" s="16" t="s">
        <v>30</v>
      </c>
      <c r="K11" s="16">
        <v>42</v>
      </c>
      <c r="L11" s="17">
        <v>399400.13</v>
      </c>
      <c r="M11" s="18">
        <v>4000000</v>
      </c>
      <c r="N11" s="16" t="s">
        <v>39</v>
      </c>
      <c r="O11" s="16" t="s">
        <v>32</v>
      </c>
      <c r="P11" s="19">
        <f t="shared" si="0"/>
        <v>0.0999</v>
      </c>
      <c r="Q11" s="16" t="s">
        <v>32</v>
      </c>
      <c r="R11" s="20">
        <f t="shared" si="1"/>
        <v>95238.09523809524</v>
      </c>
      <c r="S11" s="16" t="s">
        <v>32</v>
      </c>
      <c r="T11" s="21">
        <v>10</v>
      </c>
    </row>
    <row r="12" spans="1:20" ht="32.25" customHeight="1">
      <c r="A12" s="14" t="s">
        <v>82</v>
      </c>
      <c r="B12" s="15" t="s">
        <v>83</v>
      </c>
      <c r="C12" s="14" t="s">
        <v>84</v>
      </c>
      <c r="D12" s="14" t="s">
        <v>54</v>
      </c>
      <c r="E12" s="14" t="s">
        <v>85</v>
      </c>
      <c r="F12" s="16" t="s">
        <v>26</v>
      </c>
      <c r="G12" s="16" t="s">
        <v>27</v>
      </c>
      <c r="H12" s="16" t="s">
        <v>28</v>
      </c>
      <c r="I12" s="16" t="s">
        <v>86</v>
      </c>
      <c r="J12" s="16" t="s">
        <v>30</v>
      </c>
      <c r="K12" s="16">
        <v>80</v>
      </c>
      <c r="L12" s="17">
        <v>494792.57</v>
      </c>
      <c r="M12" s="18">
        <v>5000000</v>
      </c>
      <c r="N12" s="16" t="s">
        <v>39</v>
      </c>
      <c r="O12" s="16" t="s">
        <v>32</v>
      </c>
      <c r="P12" s="19">
        <f t="shared" si="0"/>
        <v>0.099</v>
      </c>
      <c r="Q12" s="16" t="s">
        <v>32</v>
      </c>
      <c r="R12" s="20">
        <f t="shared" si="1"/>
        <v>62500</v>
      </c>
      <c r="S12" s="16" t="s">
        <v>32</v>
      </c>
      <c r="T12" s="21">
        <v>9</v>
      </c>
    </row>
    <row r="13" spans="1:20" ht="32.25" customHeight="1">
      <c r="A13" s="14" t="s">
        <v>87</v>
      </c>
      <c r="B13" s="15" t="s">
        <v>88</v>
      </c>
      <c r="C13" s="14" t="s">
        <v>89</v>
      </c>
      <c r="D13" s="14" t="s">
        <v>54</v>
      </c>
      <c r="E13" s="14" t="s">
        <v>85</v>
      </c>
      <c r="F13" s="16" t="s">
        <v>26</v>
      </c>
      <c r="G13" s="16" t="s">
        <v>27</v>
      </c>
      <c r="H13" s="16" t="s">
        <v>75</v>
      </c>
      <c r="I13" s="16" t="s">
        <v>90</v>
      </c>
      <c r="J13" s="16" t="s">
        <v>30</v>
      </c>
      <c r="K13" s="16">
        <v>16</v>
      </c>
      <c r="L13" s="17">
        <v>115897.36</v>
      </c>
      <c r="M13" s="18">
        <v>2200000</v>
      </c>
      <c r="N13" s="16" t="s">
        <v>39</v>
      </c>
      <c r="O13" s="16" t="s">
        <v>32</v>
      </c>
      <c r="P13" s="19">
        <f t="shared" si="0"/>
        <v>0.0527</v>
      </c>
      <c r="Q13" s="16" t="s">
        <v>32</v>
      </c>
      <c r="R13" s="20">
        <f t="shared" si="1"/>
        <v>137500</v>
      </c>
      <c r="S13" s="16" t="s">
        <v>32</v>
      </c>
      <c r="T13" s="21">
        <v>6</v>
      </c>
    </row>
    <row r="14" spans="1:21" ht="18.75" customHeight="1">
      <c r="A14" s="22" t="s">
        <v>91</v>
      </c>
      <c r="B14" s="5"/>
      <c r="C14" s="6"/>
      <c r="D14" s="6"/>
      <c r="E14" s="6"/>
      <c r="F14" s="7"/>
      <c r="G14" s="7"/>
      <c r="H14" s="7"/>
      <c r="I14" s="7"/>
      <c r="J14" s="7"/>
      <c r="K14" s="7"/>
      <c r="L14" s="8"/>
      <c r="M14" s="9"/>
      <c r="N14" s="7"/>
      <c r="O14" s="7"/>
      <c r="P14" s="10"/>
      <c r="Q14" s="7"/>
      <c r="R14" s="11"/>
      <c r="S14" s="7"/>
      <c r="T14" s="12"/>
      <c r="U14" s="13"/>
    </row>
    <row r="15" spans="2:21" ht="18.75" customHeight="1">
      <c r="B15" s="5"/>
      <c r="C15" s="6"/>
      <c r="D15" s="6"/>
      <c r="E15" s="6"/>
      <c r="F15" s="7"/>
      <c r="G15" s="7"/>
      <c r="H15" s="7"/>
      <c r="I15" s="7"/>
      <c r="J15" s="7"/>
      <c r="K15" s="7"/>
      <c r="L15" s="8"/>
      <c r="M15" s="9"/>
      <c r="N15" s="7"/>
      <c r="O15" s="7"/>
      <c r="P15" s="10"/>
      <c r="Q15" s="7"/>
      <c r="R15" s="11"/>
      <c r="S15" s="7"/>
      <c r="T15" s="12"/>
      <c r="U15" s="13"/>
    </row>
    <row r="16" ht="12">
      <c r="A16" s="24" t="s">
        <v>92</v>
      </c>
    </row>
    <row r="17" spans="1:21" ht="35.25" customHeight="1">
      <c r="A17" s="14" t="s">
        <v>93</v>
      </c>
      <c r="B17" s="15" t="s">
        <v>94</v>
      </c>
      <c r="C17" s="14" t="s">
        <v>95</v>
      </c>
      <c r="D17" s="14" t="s">
        <v>96</v>
      </c>
      <c r="E17" s="14" t="s">
        <v>37</v>
      </c>
      <c r="F17" s="16" t="s">
        <v>26</v>
      </c>
      <c r="G17" s="16"/>
      <c r="H17" s="16"/>
      <c r="I17" s="16"/>
      <c r="J17" s="16"/>
      <c r="K17" s="16"/>
      <c r="L17" s="27"/>
      <c r="M17" s="27"/>
      <c r="N17" s="16"/>
      <c r="O17" s="16" t="s">
        <v>97</v>
      </c>
      <c r="P17" s="19">
        <f>IF(M17=0,0,ROUND(L17/M17,4))</f>
        <v>0</v>
      </c>
      <c r="Q17" s="16"/>
      <c r="R17" s="20">
        <f>IF(K17=0,0,M17/K17)</f>
        <v>0</v>
      </c>
      <c r="S17" s="16"/>
      <c r="T17" s="21">
        <v>11</v>
      </c>
      <c r="U17" s="13"/>
    </row>
    <row r="18" spans="1:21" ht="12">
      <c r="A18" s="13"/>
      <c r="B18" s="28"/>
      <c r="C18" s="13"/>
      <c r="D18" s="29"/>
      <c r="E18" s="13"/>
      <c r="F18" s="13"/>
      <c r="G18" s="13"/>
      <c r="H18" s="29"/>
      <c r="I18" s="13"/>
      <c r="J18" s="13"/>
      <c r="K18" s="13"/>
      <c r="L18" s="13"/>
      <c r="M18" s="13"/>
      <c r="N18" s="13"/>
      <c r="O18" s="13"/>
      <c r="P18" s="13"/>
      <c r="Q18" s="13"/>
      <c r="R18" s="13"/>
      <c r="S18" s="13"/>
      <c r="T18" s="13"/>
      <c r="U18" s="13"/>
    </row>
    <row r="19" spans="1:19" ht="12">
      <c r="A19" s="30" t="s">
        <v>98</v>
      </c>
      <c r="B19" s="30"/>
      <c r="C19" s="30"/>
      <c r="D19" s="30"/>
      <c r="E19" s="30"/>
      <c r="F19" s="30"/>
      <c r="G19" s="30"/>
      <c r="H19" s="30"/>
      <c r="I19" s="30"/>
      <c r="J19" s="30"/>
      <c r="K19" s="30"/>
      <c r="L19" s="30"/>
      <c r="M19" s="30"/>
      <c r="N19" s="30"/>
      <c r="O19" s="30"/>
      <c r="P19" s="30"/>
      <c r="Q19" s="30"/>
      <c r="R19" s="30"/>
      <c r="S19" s="30"/>
    </row>
    <row r="20" spans="1:19" ht="12">
      <c r="A20" s="30"/>
      <c r="B20" s="30"/>
      <c r="C20" s="30"/>
      <c r="D20" s="30"/>
      <c r="E20" s="30"/>
      <c r="F20" s="30"/>
      <c r="G20" s="30"/>
      <c r="H20" s="30"/>
      <c r="I20" s="30"/>
      <c r="J20" s="30"/>
      <c r="K20" s="30"/>
      <c r="L20" s="30"/>
      <c r="M20" s="30"/>
      <c r="N20" s="30"/>
      <c r="O20" s="30"/>
      <c r="P20" s="30"/>
      <c r="Q20" s="30"/>
      <c r="R20" s="30"/>
      <c r="S20" s="30"/>
    </row>
    <row r="21" spans="1:19" ht="12">
      <c r="A21" s="30" t="s">
        <v>99</v>
      </c>
      <c r="B21" s="30"/>
      <c r="C21" s="30"/>
      <c r="D21" s="30"/>
      <c r="E21" s="30"/>
      <c r="F21" s="30"/>
      <c r="G21" s="30"/>
      <c r="H21" s="30"/>
      <c r="I21" s="30"/>
      <c r="J21" s="30"/>
      <c r="K21" s="30"/>
      <c r="L21" s="30"/>
      <c r="M21" s="30"/>
      <c r="N21" s="30"/>
      <c r="O21" s="30"/>
      <c r="P21" s="30"/>
      <c r="Q21" s="30"/>
      <c r="R21" s="30"/>
      <c r="S21" s="30"/>
    </row>
    <row r="22" spans="1:19" ht="12">
      <c r="A22" s="30"/>
      <c r="B22" s="30"/>
      <c r="C22" s="30"/>
      <c r="D22" s="30"/>
      <c r="E22" s="30"/>
      <c r="F22" s="30"/>
      <c r="G22" s="30"/>
      <c r="H22" s="30"/>
      <c r="I22" s="30"/>
      <c r="J22" s="30"/>
      <c r="K22" s="30"/>
      <c r="L22" s="30"/>
      <c r="M22" s="30"/>
      <c r="N22" s="30"/>
      <c r="O22" s="30"/>
      <c r="P22" s="30"/>
      <c r="Q22" s="30"/>
      <c r="R22" s="30"/>
      <c r="S22" s="30"/>
    </row>
  </sheetData>
  <sheetProtection/>
  <mergeCells count="2">
    <mergeCell ref="A19:S20"/>
    <mergeCell ref="A21:S22"/>
  </mergeCells>
  <conditionalFormatting sqref="N3:N13">
    <cfRule type="cellIs" priority="5" dxfId="1" operator="equal" stopIfTrue="1">
      <formula>"B"</formula>
    </cfRule>
  </conditionalFormatting>
  <conditionalFormatting sqref="Q3:Q13">
    <cfRule type="cellIs" priority="1" dxfId="0" operator="equal" stopIfTrue="1">
      <formula>"N"</formula>
    </cfRule>
    <cfRule type="cellIs" priority="2" dxfId="0" operator="equal" stopIfTrue="1">
      <formula>"N"</formula>
    </cfRule>
    <cfRule type="cellIs" priority="4" dxfId="1" operator="equal" stopIfTrue="1">
      <formula>"N"</formula>
    </cfRule>
  </conditionalFormatting>
  <conditionalFormatting sqref="O3:O13 S3:S13">
    <cfRule type="cellIs" priority="3" dxfId="0" operator="equal" stopIfTrue="1">
      <formula>"N"</formula>
    </cfRule>
  </conditionalFormatting>
  <printOptions/>
  <pageMargins left="0.7" right="0.7" top="0.75" bottom="0.75" header="0.3" footer="0.3"/>
  <pageSetup horizontalDpi="600" verticalDpi="600" orientation="landscape" paperSize="5" scale="79" r:id="rId1"/>
  <headerFooter alignWithMargins="0">
    <oddHeader>&amp;C&amp;"Arial,Bold"&amp;14RFA 2013-010 – Sorting Order</oddHeader>
    <oddFooter>&amp;R1/22/2014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Salmonsen</dc:creator>
  <cp:keywords/>
  <dc:description/>
  <cp:lastModifiedBy>Prabhu K.</cp:lastModifiedBy>
  <dcterms:created xsi:type="dcterms:W3CDTF">2014-01-31T15:22:32Z</dcterms:created>
  <dcterms:modified xsi:type="dcterms:W3CDTF">2017-02-21T06:53:10Z</dcterms:modified>
  <cp:category/>
  <cp:version/>
  <cp:contentType/>
  <cp:contentStatus/>
</cp:coreProperties>
</file>